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D:\!!!Irina\РЦОИ\Работа аналитик РЦОИ\2 квартал25\ВПР _ДПР\2025 мое\готово\"/>
    </mc:Choice>
  </mc:AlternateContent>
  <xr:revisionPtr revIDLastSave="0" documentId="13_ncr:1_{6DAF5164-DD25-4847-8146-C87B1799CDC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Сопровод" sheetId="5" r:id="rId1"/>
    <sheet name="Результаты свод" sheetId="4" r:id="rId2"/>
    <sheet name="5 класс" sheetId="6" r:id="rId3"/>
    <sheet name="6 класс" sheetId="8" r:id="rId4"/>
    <sheet name="7 класс" sheetId="9" r:id="rId5"/>
    <sheet name="8 класс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8" i="4" l="1"/>
  <c r="T28" i="4"/>
  <c r="CU6" i="7"/>
  <c r="CU7" i="7"/>
  <c r="CU8" i="7"/>
  <c r="CU9" i="7"/>
  <c r="CU10" i="7"/>
  <c r="CU11" i="7"/>
  <c r="CU12" i="7"/>
  <c r="CU13" i="7"/>
  <c r="CU14" i="7"/>
  <c r="CU15" i="7"/>
  <c r="CU16" i="7"/>
  <c r="CU17" i="7"/>
  <c r="CU18" i="7"/>
  <c r="CU19" i="7"/>
  <c r="CU21" i="7"/>
  <c r="CU22" i="7"/>
  <c r="CU23" i="7"/>
  <c r="CU24" i="7"/>
  <c r="CU25" i="7"/>
  <c r="CU26" i="7"/>
  <c r="CU27" i="7"/>
  <c r="CU28" i="7"/>
  <c r="CU29" i="7"/>
  <c r="CU30" i="7"/>
  <c r="CU31" i="7"/>
  <c r="CU32" i="7"/>
  <c r="CU33" i="7"/>
  <c r="CU34" i="7"/>
  <c r="CU35" i="7"/>
  <c r="CU36" i="7"/>
  <c r="CU37" i="7"/>
  <c r="CU38" i="7"/>
  <c r="CU39" i="7"/>
  <c r="CU40" i="7"/>
  <c r="CU5" i="7"/>
  <c r="CQ6" i="7"/>
  <c r="CV6" i="7" s="1"/>
  <c r="Y6" i="4" s="1"/>
  <c r="CQ7" i="7"/>
  <c r="CQ8" i="7"/>
  <c r="CQ9" i="7"/>
  <c r="CQ10" i="7"/>
  <c r="CQ11" i="7"/>
  <c r="CQ12" i="7"/>
  <c r="CQ13" i="7"/>
  <c r="CQ14" i="7"/>
  <c r="CQ15" i="7"/>
  <c r="CQ16" i="7"/>
  <c r="CQ17" i="7"/>
  <c r="CQ18" i="7"/>
  <c r="CQ19" i="7"/>
  <c r="CQ21" i="7"/>
  <c r="CQ22" i="7"/>
  <c r="CQ23" i="7"/>
  <c r="CV23" i="7" s="1"/>
  <c r="Y23" i="4" s="1"/>
  <c r="CQ24" i="7"/>
  <c r="CQ25" i="7"/>
  <c r="CQ26" i="7"/>
  <c r="CQ27" i="7"/>
  <c r="CQ28" i="7"/>
  <c r="CQ29" i="7"/>
  <c r="CQ30" i="7"/>
  <c r="CQ31" i="7"/>
  <c r="CQ32" i="7"/>
  <c r="CQ33" i="7"/>
  <c r="CQ34" i="7"/>
  <c r="CQ35" i="7"/>
  <c r="CQ36" i="7"/>
  <c r="CQ37" i="7"/>
  <c r="CQ38" i="7"/>
  <c r="CQ39" i="7"/>
  <c r="CV39" i="7" s="1"/>
  <c r="Y39" i="4" s="1"/>
  <c r="CQ40" i="7"/>
  <c r="CM6" i="7"/>
  <c r="CM7" i="7"/>
  <c r="CM8" i="7"/>
  <c r="CM9" i="7"/>
  <c r="CM10" i="7"/>
  <c r="CM11" i="7"/>
  <c r="CM12" i="7"/>
  <c r="CM13" i="7"/>
  <c r="CM14" i="7"/>
  <c r="CV14" i="7" s="1"/>
  <c r="Y14" i="4" s="1"/>
  <c r="CM15" i="7"/>
  <c r="CV15" i="7" s="1"/>
  <c r="Y15" i="4" s="1"/>
  <c r="CM16" i="7"/>
  <c r="CM17" i="7"/>
  <c r="CM18" i="7"/>
  <c r="CM19" i="7"/>
  <c r="CM21" i="7"/>
  <c r="CM22" i="7"/>
  <c r="CV22" i="7" s="1"/>
  <c r="Y22" i="4" s="1"/>
  <c r="CM23" i="7"/>
  <c r="CM24" i="7"/>
  <c r="CM25" i="7"/>
  <c r="CM26" i="7"/>
  <c r="CM27" i="7"/>
  <c r="CM28" i="7"/>
  <c r="CM29" i="7"/>
  <c r="CM30" i="7"/>
  <c r="CM31" i="7"/>
  <c r="CV31" i="7" s="1"/>
  <c r="Y31" i="4" s="1"/>
  <c r="CM32" i="7"/>
  <c r="CV32" i="7" s="1"/>
  <c r="Y32" i="4" s="1"/>
  <c r="CM33" i="7"/>
  <c r="CM34" i="7"/>
  <c r="CM35" i="7"/>
  <c r="CM36" i="7"/>
  <c r="CV36" i="7" s="1"/>
  <c r="Y36" i="4" s="1"/>
  <c r="CM37" i="7"/>
  <c r="CV37" i="7" s="1"/>
  <c r="Y37" i="4" s="1"/>
  <c r="CM38" i="7"/>
  <c r="CV38" i="7" s="1"/>
  <c r="Y38" i="4" s="1"/>
  <c r="CM39" i="7"/>
  <c r="CM40" i="7"/>
  <c r="CQ5" i="7"/>
  <c r="CM5" i="7"/>
  <c r="CJ6" i="7"/>
  <c r="CJ7" i="7"/>
  <c r="CJ8" i="7"/>
  <c r="CJ9" i="7"/>
  <c r="CJ10" i="7"/>
  <c r="CJ11" i="7"/>
  <c r="CV11" i="7" s="1"/>
  <c r="Y11" i="4" s="1"/>
  <c r="CJ12" i="7"/>
  <c r="CJ13" i="7"/>
  <c r="CJ14" i="7"/>
  <c r="CJ15" i="7"/>
  <c r="CJ16" i="7"/>
  <c r="CJ17" i="7"/>
  <c r="CJ18" i="7"/>
  <c r="CJ19" i="7"/>
  <c r="CV19" i="7" s="1"/>
  <c r="Y19" i="4" s="1"/>
  <c r="CJ21" i="7"/>
  <c r="CV21" i="7" s="1"/>
  <c r="Y21" i="4" s="1"/>
  <c r="CJ22" i="7"/>
  <c r="CJ23" i="7"/>
  <c r="CJ24" i="7"/>
  <c r="CJ25" i="7"/>
  <c r="CJ26" i="7"/>
  <c r="CJ27" i="7"/>
  <c r="CJ28" i="7"/>
  <c r="CV28" i="7" s="1"/>
  <c r="Y28" i="4" s="1"/>
  <c r="CJ29" i="7"/>
  <c r="CJ30" i="7"/>
  <c r="CJ31" i="7"/>
  <c r="CJ32" i="7"/>
  <c r="CJ33" i="7"/>
  <c r="CJ34" i="7"/>
  <c r="CJ35" i="7"/>
  <c r="CJ36" i="7"/>
  <c r="CJ37" i="7"/>
  <c r="CJ38" i="7"/>
  <c r="CJ39" i="7"/>
  <c r="CJ40" i="7"/>
  <c r="CJ5" i="7"/>
  <c r="BQ6" i="7"/>
  <c r="BQ7" i="7"/>
  <c r="BQ8" i="7"/>
  <c r="BQ9" i="7"/>
  <c r="BQ10" i="7"/>
  <c r="BQ11" i="7"/>
  <c r="BQ12" i="7"/>
  <c r="BQ13" i="7"/>
  <c r="BQ14" i="7"/>
  <c r="BQ15" i="7"/>
  <c r="BQ16" i="7"/>
  <c r="BQ17" i="7"/>
  <c r="BQ18" i="7"/>
  <c r="BQ19" i="7"/>
  <c r="BQ21" i="7"/>
  <c r="BQ22" i="7"/>
  <c r="BQ23" i="7"/>
  <c r="BQ24" i="7"/>
  <c r="BQ25" i="7"/>
  <c r="BQ26" i="7"/>
  <c r="BQ27" i="7"/>
  <c r="BQ28" i="7"/>
  <c r="BQ29" i="7"/>
  <c r="BQ30" i="7"/>
  <c r="BQ31" i="7"/>
  <c r="BQ32" i="7"/>
  <c r="BQ33" i="7"/>
  <c r="BQ34" i="7"/>
  <c r="BQ35" i="7"/>
  <c r="BQ36" i="7"/>
  <c r="BQ37" i="7"/>
  <c r="BQ38" i="7"/>
  <c r="BQ39" i="7"/>
  <c r="BQ40" i="7"/>
  <c r="BQ5" i="7"/>
  <c r="BN6" i="7"/>
  <c r="BN7" i="7"/>
  <c r="BN8" i="7"/>
  <c r="BN9" i="7"/>
  <c r="BN10" i="7"/>
  <c r="BN11" i="7"/>
  <c r="BN12" i="7"/>
  <c r="BN13" i="7"/>
  <c r="BN14" i="7"/>
  <c r="BN15" i="7"/>
  <c r="BN16" i="7"/>
  <c r="BN17" i="7"/>
  <c r="BN18" i="7"/>
  <c r="BN19" i="7"/>
  <c r="BN21" i="7"/>
  <c r="BN22" i="7"/>
  <c r="BN23" i="7"/>
  <c r="BN24" i="7"/>
  <c r="BN25" i="7"/>
  <c r="BN26" i="7"/>
  <c r="BN27" i="7"/>
  <c r="BN28" i="7"/>
  <c r="BN29" i="7"/>
  <c r="BN30" i="7"/>
  <c r="BN31" i="7"/>
  <c r="BN32" i="7"/>
  <c r="BN33" i="7"/>
  <c r="BN34" i="7"/>
  <c r="BN35" i="7"/>
  <c r="BN36" i="7"/>
  <c r="BN37" i="7"/>
  <c r="BN38" i="7"/>
  <c r="BN39" i="7"/>
  <c r="BN40" i="7"/>
  <c r="BN5" i="7"/>
  <c r="BK6" i="7"/>
  <c r="BK7" i="7"/>
  <c r="BK8" i="7"/>
  <c r="BK9" i="7"/>
  <c r="BK10" i="7"/>
  <c r="BK11" i="7"/>
  <c r="BK12" i="7"/>
  <c r="BK13" i="7"/>
  <c r="BK14" i="7"/>
  <c r="BK15" i="7"/>
  <c r="BK16" i="7"/>
  <c r="BK17" i="7"/>
  <c r="BK18" i="7"/>
  <c r="BK19" i="7"/>
  <c r="BK21" i="7"/>
  <c r="BK22" i="7"/>
  <c r="BK23" i="7"/>
  <c r="BK24" i="7"/>
  <c r="BK25" i="7"/>
  <c r="BK26" i="7"/>
  <c r="BK27" i="7"/>
  <c r="BK28" i="7"/>
  <c r="BK29" i="7"/>
  <c r="BK30" i="7"/>
  <c r="BK31" i="7"/>
  <c r="BK32" i="7"/>
  <c r="BK33" i="7"/>
  <c r="BK34" i="7"/>
  <c r="BK35" i="7"/>
  <c r="BK36" i="7"/>
  <c r="BK37" i="7"/>
  <c r="BK38" i="7"/>
  <c r="BK39" i="7"/>
  <c r="BK40" i="7"/>
  <c r="BK5" i="7"/>
  <c r="BE6" i="7"/>
  <c r="BE7" i="7"/>
  <c r="BE8" i="7"/>
  <c r="BE9" i="7"/>
  <c r="BE10" i="7"/>
  <c r="BE11" i="7"/>
  <c r="BE12" i="7"/>
  <c r="BE13" i="7"/>
  <c r="BE14" i="7"/>
  <c r="BE15" i="7"/>
  <c r="BE16" i="7"/>
  <c r="BE17" i="7"/>
  <c r="BE18" i="7"/>
  <c r="BE19" i="7"/>
  <c r="BE21" i="7"/>
  <c r="BE22" i="7"/>
  <c r="BE23" i="7"/>
  <c r="BE24" i="7"/>
  <c r="BE25" i="7"/>
  <c r="BE26" i="7"/>
  <c r="BE27" i="7"/>
  <c r="BE28" i="7"/>
  <c r="BE29" i="7"/>
  <c r="BE30" i="7"/>
  <c r="BE31" i="7"/>
  <c r="BE32" i="7"/>
  <c r="BE33" i="7"/>
  <c r="BE34" i="7"/>
  <c r="BE35" i="7"/>
  <c r="BE36" i="7"/>
  <c r="BE37" i="7"/>
  <c r="BE38" i="7"/>
  <c r="BE39" i="7"/>
  <c r="BE40" i="7"/>
  <c r="BE5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21" i="7"/>
  <c r="BB22" i="7"/>
  <c r="BB23" i="7"/>
  <c r="BB24" i="7"/>
  <c r="BB25" i="7"/>
  <c r="BB26" i="7"/>
  <c r="BB27" i="7"/>
  <c r="BB28" i="7"/>
  <c r="BB29" i="7"/>
  <c r="BB30" i="7"/>
  <c r="BB31" i="7"/>
  <c r="BB32" i="7"/>
  <c r="BB33" i="7"/>
  <c r="BB34" i="7"/>
  <c r="BB35" i="7"/>
  <c r="BB36" i="7"/>
  <c r="BB37" i="7"/>
  <c r="BB38" i="7"/>
  <c r="BB39" i="7"/>
  <c r="BB40" i="7"/>
  <c r="BB5" i="7"/>
  <c r="AX6" i="7"/>
  <c r="AX7" i="7"/>
  <c r="AX8" i="7"/>
  <c r="AX9" i="7"/>
  <c r="AX10" i="7"/>
  <c r="AX11" i="7"/>
  <c r="AX12" i="7"/>
  <c r="AX13" i="7"/>
  <c r="AX14" i="7"/>
  <c r="AX15" i="7"/>
  <c r="AX16" i="7"/>
  <c r="AX17" i="7"/>
  <c r="AX18" i="7"/>
  <c r="AX19" i="7"/>
  <c r="AX21" i="7"/>
  <c r="AX22" i="7"/>
  <c r="AX23" i="7"/>
  <c r="AX24" i="7"/>
  <c r="AX25" i="7"/>
  <c r="AX26" i="7"/>
  <c r="AX27" i="7"/>
  <c r="AX28" i="7"/>
  <c r="AX29" i="7"/>
  <c r="AX30" i="7"/>
  <c r="AX31" i="7"/>
  <c r="AX32" i="7"/>
  <c r="AX33" i="7"/>
  <c r="AX34" i="7"/>
  <c r="AX35" i="7"/>
  <c r="AX36" i="7"/>
  <c r="AX37" i="7"/>
  <c r="AX38" i="7"/>
  <c r="AX39" i="7"/>
  <c r="AX40" i="7"/>
  <c r="AX5" i="7"/>
  <c r="AR6" i="7"/>
  <c r="AR8" i="7"/>
  <c r="AR9" i="7"/>
  <c r="AR10" i="7"/>
  <c r="AR11" i="7"/>
  <c r="AR12" i="7"/>
  <c r="AR15" i="7"/>
  <c r="AR17" i="7"/>
  <c r="AR18" i="7"/>
  <c r="AR19" i="7"/>
  <c r="AR20" i="7"/>
  <c r="AR22" i="7"/>
  <c r="AR23" i="7"/>
  <c r="AR24" i="7"/>
  <c r="AR26" i="7"/>
  <c r="AR27" i="7"/>
  <c r="AR28" i="7"/>
  <c r="AR29" i="7"/>
  <c r="AR30" i="7"/>
  <c r="AR31" i="7"/>
  <c r="AR32" i="7"/>
  <c r="AR33" i="7"/>
  <c r="AR34" i="7"/>
  <c r="AR35" i="7"/>
  <c r="AR37" i="7"/>
  <c r="AR38" i="7"/>
  <c r="AR39" i="7"/>
  <c r="AR40" i="7"/>
  <c r="AO6" i="7"/>
  <c r="AO8" i="7"/>
  <c r="AO9" i="7"/>
  <c r="AO10" i="7"/>
  <c r="AO11" i="7"/>
  <c r="AO12" i="7"/>
  <c r="AO15" i="7"/>
  <c r="AO17" i="7"/>
  <c r="AO18" i="7"/>
  <c r="AO19" i="7"/>
  <c r="AO20" i="7"/>
  <c r="AO22" i="7"/>
  <c r="AO23" i="7"/>
  <c r="AO24" i="7"/>
  <c r="AO26" i="7"/>
  <c r="AO27" i="7"/>
  <c r="AO28" i="7"/>
  <c r="AO29" i="7"/>
  <c r="AO30" i="7"/>
  <c r="AO31" i="7"/>
  <c r="AO32" i="7"/>
  <c r="AO33" i="7"/>
  <c r="AO34" i="7"/>
  <c r="AO35" i="7"/>
  <c r="AO37" i="7"/>
  <c r="AO38" i="7"/>
  <c r="AO39" i="7"/>
  <c r="AO40" i="7"/>
  <c r="AK6" i="7"/>
  <c r="AK8" i="7"/>
  <c r="AK9" i="7"/>
  <c r="AK10" i="7"/>
  <c r="AK11" i="7"/>
  <c r="AK12" i="7"/>
  <c r="AK15" i="7"/>
  <c r="AK17" i="7"/>
  <c r="AK18" i="7"/>
  <c r="AK19" i="7"/>
  <c r="AK20" i="7"/>
  <c r="AK22" i="7"/>
  <c r="AK23" i="7"/>
  <c r="AK24" i="7"/>
  <c r="AK26" i="7"/>
  <c r="AK27" i="7"/>
  <c r="AK28" i="7"/>
  <c r="AK29" i="7"/>
  <c r="AK30" i="7"/>
  <c r="AK31" i="7"/>
  <c r="AK32" i="7"/>
  <c r="AK33" i="7"/>
  <c r="AK34" i="7"/>
  <c r="AK35" i="7"/>
  <c r="AK37" i="7"/>
  <c r="AK38" i="7"/>
  <c r="AK39" i="7"/>
  <c r="AK40" i="7"/>
  <c r="AH6" i="7"/>
  <c r="AH8" i="7"/>
  <c r="AH9" i="7"/>
  <c r="AH10" i="7"/>
  <c r="AH11" i="7"/>
  <c r="AH12" i="7"/>
  <c r="AH15" i="7"/>
  <c r="AH17" i="7"/>
  <c r="AH18" i="7"/>
  <c r="AH19" i="7"/>
  <c r="AH20" i="7"/>
  <c r="AH22" i="7"/>
  <c r="AH23" i="7"/>
  <c r="AH24" i="7"/>
  <c r="AH26" i="7"/>
  <c r="AH27" i="7"/>
  <c r="AH28" i="7"/>
  <c r="AH29" i="7"/>
  <c r="AH30" i="7"/>
  <c r="AH31" i="7"/>
  <c r="AH32" i="7"/>
  <c r="AH33" i="7"/>
  <c r="AH34" i="7"/>
  <c r="AH35" i="7"/>
  <c r="AH37" i="7"/>
  <c r="AH38" i="7"/>
  <c r="AH39" i="7"/>
  <c r="AH40" i="7"/>
  <c r="AE6" i="7"/>
  <c r="AE8" i="7"/>
  <c r="AE9" i="7"/>
  <c r="AE10" i="7"/>
  <c r="AE11" i="7"/>
  <c r="AE12" i="7"/>
  <c r="AE15" i="7"/>
  <c r="AE17" i="7"/>
  <c r="AE18" i="7"/>
  <c r="AE19" i="7"/>
  <c r="AE20" i="7"/>
  <c r="AE22" i="7"/>
  <c r="AE23" i="7"/>
  <c r="AE24" i="7"/>
  <c r="AE26" i="7"/>
  <c r="AE27" i="7"/>
  <c r="AE28" i="7"/>
  <c r="AE29" i="7"/>
  <c r="AE30" i="7"/>
  <c r="AE31" i="7"/>
  <c r="AE32" i="7"/>
  <c r="AE33" i="7"/>
  <c r="AE34" i="7"/>
  <c r="AE35" i="7"/>
  <c r="AE37" i="7"/>
  <c r="AE38" i="7"/>
  <c r="AE39" i="7"/>
  <c r="AE40" i="7"/>
  <c r="AB6" i="7"/>
  <c r="AB8" i="7"/>
  <c r="AB9" i="7"/>
  <c r="AB10" i="7"/>
  <c r="AB11" i="7"/>
  <c r="AB12" i="7"/>
  <c r="AB15" i="7"/>
  <c r="AB17" i="7"/>
  <c r="AB18" i="7"/>
  <c r="AB19" i="7"/>
  <c r="AB20" i="7"/>
  <c r="AB22" i="7"/>
  <c r="AB23" i="7"/>
  <c r="AB24" i="7"/>
  <c r="AB26" i="7"/>
  <c r="AB27" i="7"/>
  <c r="AB28" i="7"/>
  <c r="AB29" i="7"/>
  <c r="AB30" i="7"/>
  <c r="AB31" i="7"/>
  <c r="AB32" i="7"/>
  <c r="AB33" i="7"/>
  <c r="AB34" i="7"/>
  <c r="AB35" i="7"/>
  <c r="AB37" i="7"/>
  <c r="AB38" i="7"/>
  <c r="AB39" i="7"/>
  <c r="AB40" i="7"/>
  <c r="AR5" i="7"/>
  <c r="AO5" i="7"/>
  <c r="AK5" i="7"/>
  <c r="AH5" i="7"/>
  <c r="AE5" i="7"/>
  <c r="AB5" i="7"/>
  <c r="CF6" i="7"/>
  <c r="CF8" i="7"/>
  <c r="CF9" i="7"/>
  <c r="CF10" i="7"/>
  <c r="CF11" i="7"/>
  <c r="CF12" i="7"/>
  <c r="CF15" i="7"/>
  <c r="CF17" i="7"/>
  <c r="CF18" i="7"/>
  <c r="CF19" i="7"/>
  <c r="CF20" i="7"/>
  <c r="CF22" i="7"/>
  <c r="CF23" i="7"/>
  <c r="CF24" i="7"/>
  <c r="CF26" i="7"/>
  <c r="CF27" i="7"/>
  <c r="CF28" i="7"/>
  <c r="CF29" i="7"/>
  <c r="CF30" i="7"/>
  <c r="CF31" i="7"/>
  <c r="CF32" i="7"/>
  <c r="CF33" i="7"/>
  <c r="CF34" i="7"/>
  <c r="CF35" i="7"/>
  <c r="CF37" i="7"/>
  <c r="CF38" i="7"/>
  <c r="CF39" i="7"/>
  <c r="CF40" i="7"/>
  <c r="CC6" i="7"/>
  <c r="CC8" i="7"/>
  <c r="CC9" i="7"/>
  <c r="CC10" i="7"/>
  <c r="CC11" i="7"/>
  <c r="CC12" i="7"/>
  <c r="CC15" i="7"/>
  <c r="CC17" i="7"/>
  <c r="CC18" i="7"/>
  <c r="CC19" i="7"/>
  <c r="CC20" i="7"/>
  <c r="CC22" i="7"/>
  <c r="CC23" i="7"/>
  <c r="CC24" i="7"/>
  <c r="CC26" i="7"/>
  <c r="CC27" i="7"/>
  <c r="CC28" i="7"/>
  <c r="CC29" i="7"/>
  <c r="CC30" i="7"/>
  <c r="CC31" i="7"/>
  <c r="CC32" i="7"/>
  <c r="CC33" i="7"/>
  <c r="CC34" i="7"/>
  <c r="CC35" i="7"/>
  <c r="CC37" i="7"/>
  <c r="CC38" i="7"/>
  <c r="CC39" i="7"/>
  <c r="CC40" i="7"/>
  <c r="CF5" i="7"/>
  <c r="CC5" i="7"/>
  <c r="BY6" i="7"/>
  <c r="BY7" i="7"/>
  <c r="BY8" i="7"/>
  <c r="BY9" i="7"/>
  <c r="BY11" i="7"/>
  <c r="BY12" i="7"/>
  <c r="BY13" i="7"/>
  <c r="BY14" i="7"/>
  <c r="BY15" i="7"/>
  <c r="BY16" i="7"/>
  <c r="BY17" i="7"/>
  <c r="BY18" i="7"/>
  <c r="BY19" i="7"/>
  <c r="BY20" i="7"/>
  <c r="BY22" i="7"/>
  <c r="BY23" i="7"/>
  <c r="BY24" i="7"/>
  <c r="BY26" i="7"/>
  <c r="BY27" i="7"/>
  <c r="BY29" i="7"/>
  <c r="BY30" i="7"/>
  <c r="BY31" i="7"/>
  <c r="BY32" i="7"/>
  <c r="BY33" i="7"/>
  <c r="BY35" i="7"/>
  <c r="BY36" i="7"/>
  <c r="BY37" i="7"/>
  <c r="BY38" i="7"/>
  <c r="BY40" i="7"/>
  <c r="BY5" i="7"/>
  <c r="BV6" i="7"/>
  <c r="BV7" i="7"/>
  <c r="BV8" i="7"/>
  <c r="BV9" i="7"/>
  <c r="BV11" i="7"/>
  <c r="BV12" i="7"/>
  <c r="BV13" i="7"/>
  <c r="BV14" i="7"/>
  <c r="BV15" i="7"/>
  <c r="BV16" i="7"/>
  <c r="BV17" i="7"/>
  <c r="BV18" i="7"/>
  <c r="BV19" i="7"/>
  <c r="BV20" i="7"/>
  <c r="BV22" i="7"/>
  <c r="BV23" i="7"/>
  <c r="BV24" i="7"/>
  <c r="BV26" i="7"/>
  <c r="BV27" i="7"/>
  <c r="BV29" i="7"/>
  <c r="BV30" i="7"/>
  <c r="BV31" i="7"/>
  <c r="BV32" i="7"/>
  <c r="BV33" i="7"/>
  <c r="BV35" i="7"/>
  <c r="BV36" i="7"/>
  <c r="BV37" i="7"/>
  <c r="BV38" i="7"/>
  <c r="BV40" i="7"/>
  <c r="BV5" i="7"/>
  <c r="V6" i="7"/>
  <c r="V7" i="7"/>
  <c r="V8" i="7"/>
  <c r="V9" i="7"/>
  <c r="V11" i="7"/>
  <c r="V12" i="7"/>
  <c r="V13" i="7"/>
  <c r="V14" i="7"/>
  <c r="V15" i="7"/>
  <c r="V16" i="7"/>
  <c r="V17" i="7"/>
  <c r="V18" i="7"/>
  <c r="V19" i="7"/>
  <c r="V20" i="7"/>
  <c r="V22" i="7"/>
  <c r="V23" i="7"/>
  <c r="V24" i="7"/>
  <c r="V26" i="7"/>
  <c r="V27" i="7"/>
  <c r="V29" i="7"/>
  <c r="V30" i="7"/>
  <c r="V31" i="7"/>
  <c r="V32" i="7"/>
  <c r="V33" i="7"/>
  <c r="V35" i="7"/>
  <c r="V36" i="7"/>
  <c r="V37" i="7"/>
  <c r="V38" i="7"/>
  <c r="V40" i="7"/>
  <c r="V5" i="7"/>
  <c r="S6" i="7"/>
  <c r="S7" i="7"/>
  <c r="S8" i="7"/>
  <c r="S9" i="7"/>
  <c r="S11" i="7"/>
  <c r="S12" i="7"/>
  <c r="S13" i="7"/>
  <c r="S14" i="7"/>
  <c r="S15" i="7"/>
  <c r="S16" i="7"/>
  <c r="S17" i="7"/>
  <c r="S18" i="7"/>
  <c r="S19" i="7"/>
  <c r="S20" i="7"/>
  <c r="S22" i="7"/>
  <c r="S23" i="7"/>
  <c r="S24" i="7"/>
  <c r="S26" i="7"/>
  <c r="S27" i="7"/>
  <c r="S29" i="7"/>
  <c r="S30" i="7"/>
  <c r="S31" i="7"/>
  <c r="S32" i="7"/>
  <c r="S33" i="7"/>
  <c r="S35" i="7"/>
  <c r="S36" i="7"/>
  <c r="S37" i="7"/>
  <c r="S38" i="7"/>
  <c r="S40" i="7"/>
  <c r="O6" i="7"/>
  <c r="O7" i="7"/>
  <c r="O8" i="7"/>
  <c r="O9" i="7"/>
  <c r="O11" i="7"/>
  <c r="O12" i="7"/>
  <c r="O13" i="7"/>
  <c r="O14" i="7"/>
  <c r="O15" i="7"/>
  <c r="O16" i="7"/>
  <c r="O17" i="7"/>
  <c r="O18" i="7"/>
  <c r="O19" i="7"/>
  <c r="O20" i="7"/>
  <c r="O22" i="7"/>
  <c r="O23" i="7"/>
  <c r="O24" i="7"/>
  <c r="O26" i="7"/>
  <c r="O27" i="7"/>
  <c r="O29" i="7"/>
  <c r="O30" i="7"/>
  <c r="O31" i="7"/>
  <c r="O32" i="7"/>
  <c r="O33" i="7"/>
  <c r="O35" i="7"/>
  <c r="O36" i="7"/>
  <c r="O37" i="7"/>
  <c r="O38" i="7"/>
  <c r="O40" i="7"/>
  <c r="L6" i="7"/>
  <c r="L7" i="7"/>
  <c r="L8" i="7"/>
  <c r="L9" i="7"/>
  <c r="L11" i="7"/>
  <c r="L12" i="7"/>
  <c r="L13" i="7"/>
  <c r="L14" i="7"/>
  <c r="L15" i="7"/>
  <c r="L16" i="7"/>
  <c r="L17" i="7"/>
  <c r="L18" i="7"/>
  <c r="L19" i="7"/>
  <c r="L20" i="7"/>
  <c r="L22" i="7"/>
  <c r="L23" i="7"/>
  <c r="L24" i="7"/>
  <c r="L26" i="7"/>
  <c r="L27" i="7"/>
  <c r="L29" i="7"/>
  <c r="L30" i="7"/>
  <c r="L31" i="7"/>
  <c r="L32" i="7"/>
  <c r="L33" i="7"/>
  <c r="L35" i="7"/>
  <c r="L36" i="7"/>
  <c r="L37" i="7"/>
  <c r="L38" i="7"/>
  <c r="L40" i="7"/>
  <c r="I6" i="7"/>
  <c r="I7" i="7"/>
  <c r="I8" i="7"/>
  <c r="I9" i="7"/>
  <c r="I11" i="7"/>
  <c r="I12" i="7"/>
  <c r="I13" i="7"/>
  <c r="I14" i="7"/>
  <c r="I15" i="7"/>
  <c r="I16" i="7"/>
  <c r="I17" i="7"/>
  <c r="I18" i="7"/>
  <c r="I19" i="7"/>
  <c r="I20" i="7"/>
  <c r="I22" i="7"/>
  <c r="I23" i="7"/>
  <c r="I24" i="7"/>
  <c r="I26" i="7"/>
  <c r="I27" i="7"/>
  <c r="I29" i="7"/>
  <c r="I30" i="7"/>
  <c r="I31" i="7"/>
  <c r="I32" i="7"/>
  <c r="I33" i="7"/>
  <c r="I35" i="7"/>
  <c r="I36" i="7"/>
  <c r="I37" i="7"/>
  <c r="I38" i="7"/>
  <c r="I40" i="7"/>
  <c r="S5" i="7"/>
  <c r="O5" i="7"/>
  <c r="L5" i="7"/>
  <c r="I5" i="7"/>
  <c r="F6" i="7"/>
  <c r="F7" i="7"/>
  <c r="F8" i="7"/>
  <c r="F9" i="7"/>
  <c r="F11" i="7"/>
  <c r="F12" i="7"/>
  <c r="F13" i="7"/>
  <c r="F14" i="7"/>
  <c r="F15" i="7"/>
  <c r="F16" i="7"/>
  <c r="F17" i="7"/>
  <c r="F18" i="7"/>
  <c r="F19" i="7"/>
  <c r="F20" i="7"/>
  <c r="F22" i="7"/>
  <c r="F23" i="7"/>
  <c r="F24" i="7"/>
  <c r="F26" i="7"/>
  <c r="F27" i="7"/>
  <c r="F29" i="7"/>
  <c r="F30" i="7"/>
  <c r="F31" i="7"/>
  <c r="F32" i="7"/>
  <c r="F33" i="7"/>
  <c r="F35" i="7"/>
  <c r="F36" i="7"/>
  <c r="F37" i="7"/>
  <c r="F38" i="7"/>
  <c r="F40" i="7"/>
  <c r="F5" i="7"/>
  <c r="BX36" i="9"/>
  <c r="S36" i="4" s="1"/>
  <c r="BW6" i="9"/>
  <c r="BW7" i="9"/>
  <c r="BW8" i="9"/>
  <c r="BW9" i="9"/>
  <c r="BW10" i="9"/>
  <c r="BW11" i="9"/>
  <c r="BW12" i="9"/>
  <c r="BW13" i="9"/>
  <c r="BW14" i="9"/>
  <c r="BW15" i="9"/>
  <c r="BW16" i="9"/>
  <c r="BW17" i="9"/>
  <c r="BW18" i="9"/>
  <c r="BW19" i="9"/>
  <c r="BW20" i="9"/>
  <c r="BW21" i="9"/>
  <c r="BX21" i="9" s="1"/>
  <c r="S21" i="4" s="1"/>
  <c r="BW22" i="9"/>
  <c r="BW23" i="9"/>
  <c r="BW24" i="9"/>
  <c r="BW25" i="9"/>
  <c r="BW26" i="9"/>
  <c r="BW27" i="9"/>
  <c r="BW28" i="9"/>
  <c r="BW29" i="9"/>
  <c r="BW30" i="9"/>
  <c r="BW31" i="9"/>
  <c r="BW32" i="9"/>
  <c r="BW33" i="9"/>
  <c r="BW34" i="9"/>
  <c r="BW35" i="9"/>
  <c r="BW36" i="9"/>
  <c r="BW37" i="9"/>
  <c r="BX37" i="9" s="1"/>
  <c r="S37" i="4" s="1"/>
  <c r="BW38" i="9"/>
  <c r="BW39" i="9"/>
  <c r="BW40" i="9"/>
  <c r="BW5" i="9"/>
  <c r="BS6" i="9"/>
  <c r="BS7" i="9"/>
  <c r="BS8" i="9"/>
  <c r="BX8" i="9" s="1"/>
  <c r="S8" i="4" s="1"/>
  <c r="BS9" i="9"/>
  <c r="BX9" i="9" s="1"/>
  <c r="S9" i="4" s="1"/>
  <c r="BS10" i="9"/>
  <c r="BX10" i="9" s="1"/>
  <c r="S10" i="4" s="1"/>
  <c r="BS11" i="9"/>
  <c r="BS12" i="9"/>
  <c r="BS13" i="9"/>
  <c r="BS14" i="9"/>
  <c r="BS15" i="9"/>
  <c r="BS16" i="9"/>
  <c r="BS17" i="9"/>
  <c r="BX17" i="9" s="1"/>
  <c r="S17" i="4" s="1"/>
  <c r="BS18" i="9"/>
  <c r="BX18" i="9" s="1"/>
  <c r="S18" i="4" s="1"/>
  <c r="BS19" i="9"/>
  <c r="BS20" i="9"/>
  <c r="BS21" i="9"/>
  <c r="BS22" i="9"/>
  <c r="BS23" i="9"/>
  <c r="BS24" i="9"/>
  <c r="BX24" i="9" s="1"/>
  <c r="S24" i="4" s="1"/>
  <c r="BS25" i="9"/>
  <c r="BX25" i="9" s="1"/>
  <c r="S25" i="4" s="1"/>
  <c r="BS26" i="9"/>
  <c r="BX26" i="9" s="1"/>
  <c r="S26" i="4" s="1"/>
  <c r="BS27" i="9"/>
  <c r="BS28" i="9"/>
  <c r="BS29" i="9"/>
  <c r="BS30" i="9"/>
  <c r="BS31" i="9"/>
  <c r="BS32" i="9"/>
  <c r="BS33" i="9"/>
  <c r="BS34" i="9"/>
  <c r="BX34" i="9" s="1"/>
  <c r="S34" i="4" s="1"/>
  <c r="BS35" i="9"/>
  <c r="BS36" i="9"/>
  <c r="BS37" i="9"/>
  <c r="BS38" i="9"/>
  <c r="BS39" i="9"/>
  <c r="BS40" i="9"/>
  <c r="BX40" i="9" s="1"/>
  <c r="S40" i="4" s="1"/>
  <c r="BS5" i="9"/>
  <c r="BX5" i="9" s="1"/>
  <c r="S5" i="4" s="1"/>
  <c r="AM6" i="9"/>
  <c r="AM7" i="9"/>
  <c r="AM8" i="9"/>
  <c r="AM9" i="9"/>
  <c r="AM10" i="9"/>
  <c r="AM11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32" i="9"/>
  <c r="AF33" i="9"/>
  <c r="AF34" i="9"/>
  <c r="AF35" i="9"/>
  <c r="AF36" i="9"/>
  <c r="AF37" i="9"/>
  <c r="AF38" i="9"/>
  <c r="AF39" i="9"/>
  <c r="AF40" i="9"/>
  <c r="AF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5" i="9"/>
  <c r="BK6" i="9"/>
  <c r="BK7" i="9"/>
  <c r="BK8" i="9"/>
  <c r="BK9" i="9"/>
  <c r="BK10" i="9"/>
  <c r="BK11" i="9"/>
  <c r="BK12" i="9"/>
  <c r="BK13" i="9"/>
  <c r="BK14" i="9"/>
  <c r="BK15" i="9"/>
  <c r="BK17" i="9"/>
  <c r="BK18" i="9"/>
  <c r="BK19" i="9"/>
  <c r="BK20" i="9"/>
  <c r="BK21" i="9"/>
  <c r="BK22" i="9"/>
  <c r="BK23" i="9"/>
  <c r="BK24" i="9"/>
  <c r="BK25" i="9"/>
  <c r="BK26" i="9"/>
  <c r="BK27" i="9"/>
  <c r="BK28" i="9"/>
  <c r="BK29" i="9"/>
  <c r="BK30" i="9"/>
  <c r="BK31" i="9"/>
  <c r="BK32" i="9"/>
  <c r="BK33" i="9"/>
  <c r="BK34" i="9"/>
  <c r="BK35" i="9"/>
  <c r="BK36" i="9"/>
  <c r="BK37" i="9"/>
  <c r="BK38" i="9"/>
  <c r="BK39" i="9"/>
  <c r="BK40" i="9"/>
  <c r="BH6" i="9"/>
  <c r="BH7" i="9"/>
  <c r="BH8" i="9"/>
  <c r="BH9" i="9"/>
  <c r="BH10" i="9"/>
  <c r="BH11" i="9"/>
  <c r="BH12" i="9"/>
  <c r="BH13" i="9"/>
  <c r="BH14" i="9"/>
  <c r="BH15" i="9"/>
  <c r="BH17" i="9"/>
  <c r="BH18" i="9"/>
  <c r="BH19" i="9"/>
  <c r="BH20" i="9"/>
  <c r="BH21" i="9"/>
  <c r="BH22" i="9"/>
  <c r="BH23" i="9"/>
  <c r="BH24" i="9"/>
  <c r="BH25" i="9"/>
  <c r="BH26" i="9"/>
  <c r="BH27" i="9"/>
  <c r="BH28" i="9"/>
  <c r="BH29" i="9"/>
  <c r="BH30" i="9"/>
  <c r="BH31" i="9"/>
  <c r="BH32" i="9"/>
  <c r="BH33" i="9"/>
  <c r="BH34" i="9"/>
  <c r="BH35" i="9"/>
  <c r="BH36" i="9"/>
  <c r="BH37" i="9"/>
  <c r="BH38" i="9"/>
  <c r="BH39" i="9"/>
  <c r="BH40" i="9"/>
  <c r="BK5" i="9"/>
  <c r="BH5" i="9"/>
  <c r="V6" i="9"/>
  <c r="V7" i="9"/>
  <c r="V8" i="9"/>
  <c r="V9" i="9"/>
  <c r="V10" i="9"/>
  <c r="V11" i="9"/>
  <c r="V12" i="9"/>
  <c r="V13" i="9"/>
  <c r="V14" i="9"/>
  <c r="V15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5" i="9"/>
  <c r="O6" i="9"/>
  <c r="O7" i="9"/>
  <c r="O8" i="9"/>
  <c r="O9" i="9"/>
  <c r="O10" i="9"/>
  <c r="O11" i="9"/>
  <c r="O12" i="9"/>
  <c r="O13" i="9"/>
  <c r="O14" i="9"/>
  <c r="O15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5" i="9"/>
  <c r="BB6" i="9"/>
  <c r="BB7" i="9"/>
  <c r="BB8" i="9"/>
  <c r="BB9" i="9"/>
  <c r="BB10" i="9"/>
  <c r="BB11" i="9"/>
  <c r="BB12" i="9"/>
  <c r="BB13" i="9"/>
  <c r="BB14" i="9"/>
  <c r="BB15" i="9"/>
  <c r="BB16" i="9"/>
  <c r="BB17" i="9"/>
  <c r="BB18" i="9"/>
  <c r="BB19" i="9"/>
  <c r="BB20" i="9"/>
  <c r="BB21" i="9"/>
  <c r="BB22" i="9"/>
  <c r="BB23" i="9"/>
  <c r="BB24" i="9"/>
  <c r="BB25" i="9"/>
  <c r="BB26" i="9"/>
  <c r="BB27" i="9"/>
  <c r="BB28" i="9"/>
  <c r="BB29" i="9"/>
  <c r="BB30" i="9"/>
  <c r="BB31" i="9"/>
  <c r="BB32" i="9"/>
  <c r="BB33" i="9"/>
  <c r="BB34" i="9"/>
  <c r="BB35" i="9"/>
  <c r="BB36" i="9"/>
  <c r="BB37" i="9"/>
  <c r="BB38" i="9"/>
  <c r="BB39" i="9"/>
  <c r="BB40" i="9"/>
  <c r="BB5" i="9"/>
  <c r="AY6" i="9"/>
  <c r="AY7" i="9"/>
  <c r="AY8" i="9"/>
  <c r="AY9" i="9"/>
  <c r="AY10" i="9"/>
  <c r="AY11" i="9"/>
  <c r="AY12" i="9"/>
  <c r="AY13" i="9"/>
  <c r="AY14" i="9"/>
  <c r="AY15" i="9"/>
  <c r="AY16" i="9"/>
  <c r="AY17" i="9"/>
  <c r="AY18" i="9"/>
  <c r="AY19" i="9"/>
  <c r="AY20" i="9"/>
  <c r="AY21" i="9"/>
  <c r="AY22" i="9"/>
  <c r="AY23" i="9"/>
  <c r="AY24" i="9"/>
  <c r="AY25" i="9"/>
  <c r="AY26" i="9"/>
  <c r="AY27" i="9"/>
  <c r="AY28" i="9"/>
  <c r="AY29" i="9"/>
  <c r="AY30" i="9"/>
  <c r="AY31" i="9"/>
  <c r="AY32" i="9"/>
  <c r="AY33" i="9"/>
  <c r="AY34" i="9"/>
  <c r="AY35" i="9"/>
  <c r="AY36" i="9"/>
  <c r="AY37" i="9"/>
  <c r="AY38" i="9"/>
  <c r="AY39" i="9"/>
  <c r="AY40" i="9"/>
  <c r="AY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5" i="9"/>
  <c r="L11" i="4"/>
  <c r="L12" i="4"/>
  <c r="L13" i="4"/>
  <c r="L25" i="4"/>
  <c r="L28" i="4"/>
  <c r="L29" i="4"/>
  <c r="L5" i="4"/>
  <c r="K9" i="4"/>
  <c r="K35" i="4"/>
  <c r="CD21" i="8"/>
  <c r="M21" i="4" s="1"/>
  <c r="CD25" i="8"/>
  <c r="M25" i="4" s="1"/>
  <c r="CC6" i="8"/>
  <c r="CC7" i="8"/>
  <c r="CC8" i="8"/>
  <c r="CC9" i="8"/>
  <c r="CC10" i="8"/>
  <c r="CC11" i="8"/>
  <c r="CC12" i="8"/>
  <c r="CC13" i="8"/>
  <c r="CC14" i="8"/>
  <c r="CC15" i="8"/>
  <c r="CC16" i="8"/>
  <c r="CC17" i="8"/>
  <c r="CC18" i="8"/>
  <c r="CC19" i="8"/>
  <c r="CC20" i="8"/>
  <c r="CD20" i="8" s="1"/>
  <c r="M20" i="4" s="1"/>
  <c r="CC21" i="8"/>
  <c r="CC22" i="8"/>
  <c r="CC23" i="8"/>
  <c r="CC24" i="8"/>
  <c r="CC25" i="8"/>
  <c r="CC26" i="8"/>
  <c r="CC27" i="8"/>
  <c r="CC28" i="8"/>
  <c r="CC29" i="8"/>
  <c r="CC30" i="8"/>
  <c r="CC31" i="8"/>
  <c r="CC32" i="8"/>
  <c r="CC33" i="8"/>
  <c r="CC34" i="8"/>
  <c r="CC35" i="8"/>
  <c r="CC36" i="8"/>
  <c r="CC37" i="8"/>
  <c r="CC38" i="8"/>
  <c r="CC39" i="8"/>
  <c r="CC40" i="8"/>
  <c r="CC5" i="8"/>
  <c r="BZ6" i="8"/>
  <c r="CD6" i="8" s="1"/>
  <c r="M6" i="4" s="1"/>
  <c r="BZ7" i="8"/>
  <c r="CD7" i="8" s="1"/>
  <c r="M7" i="4" s="1"/>
  <c r="BZ8" i="8"/>
  <c r="BZ9" i="8"/>
  <c r="CD9" i="8" s="1"/>
  <c r="M9" i="4" s="1"/>
  <c r="BZ10" i="8"/>
  <c r="BZ11" i="8"/>
  <c r="BZ12" i="8"/>
  <c r="CD12" i="8" s="1"/>
  <c r="M12" i="4" s="1"/>
  <c r="BZ13" i="8"/>
  <c r="CD13" i="8" s="1"/>
  <c r="M13" i="4" s="1"/>
  <c r="BZ14" i="8"/>
  <c r="BZ15" i="8"/>
  <c r="BZ16" i="8"/>
  <c r="BZ17" i="8"/>
  <c r="BZ18" i="8"/>
  <c r="CD18" i="8" s="1"/>
  <c r="M18" i="4" s="1"/>
  <c r="BZ19" i="8"/>
  <c r="BZ20" i="8"/>
  <c r="BZ21" i="8"/>
  <c r="BZ22" i="8"/>
  <c r="CD22" i="8" s="1"/>
  <c r="M22" i="4" s="1"/>
  <c r="BZ23" i="8"/>
  <c r="CD23" i="8" s="1"/>
  <c r="M23" i="4" s="1"/>
  <c r="BZ24" i="8"/>
  <c r="BZ25" i="8"/>
  <c r="BZ26" i="8"/>
  <c r="BZ27" i="8"/>
  <c r="BZ28" i="8"/>
  <c r="CD28" i="8" s="1"/>
  <c r="M28" i="4" s="1"/>
  <c r="BZ29" i="8"/>
  <c r="CD29" i="8" s="1"/>
  <c r="M29" i="4" s="1"/>
  <c r="BZ30" i="8"/>
  <c r="BZ31" i="8"/>
  <c r="BZ32" i="8"/>
  <c r="BZ33" i="8"/>
  <c r="BZ34" i="8"/>
  <c r="CD34" i="8" s="1"/>
  <c r="M34" i="4" s="1"/>
  <c r="BZ35" i="8"/>
  <c r="BZ36" i="8"/>
  <c r="BZ37" i="8"/>
  <c r="CD37" i="8" s="1"/>
  <c r="M37" i="4" s="1"/>
  <c r="BZ38" i="8"/>
  <c r="CD38" i="8" s="1"/>
  <c r="M38" i="4" s="1"/>
  <c r="BZ39" i="8"/>
  <c r="CD39" i="8" s="1"/>
  <c r="M39" i="4" s="1"/>
  <c r="BZ40" i="8"/>
  <c r="BZ5" i="8"/>
  <c r="BU10" i="8"/>
  <c r="L10" i="4" s="1"/>
  <c r="BT6" i="8"/>
  <c r="BU6" i="8" s="1"/>
  <c r="L6" i="4" s="1"/>
  <c r="BT7" i="8"/>
  <c r="BU7" i="8" s="1"/>
  <c r="L7" i="4" s="1"/>
  <c r="BT8" i="8"/>
  <c r="BU8" i="8" s="1"/>
  <c r="L8" i="4" s="1"/>
  <c r="BT9" i="8"/>
  <c r="BU9" i="8" s="1"/>
  <c r="L9" i="4" s="1"/>
  <c r="BT10" i="8"/>
  <c r="BT11" i="8"/>
  <c r="BU11" i="8" s="1"/>
  <c r="BT12" i="8"/>
  <c r="BU12" i="8" s="1"/>
  <c r="BT13" i="8"/>
  <c r="BU13" i="8" s="1"/>
  <c r="BT14" i="8"/>
  <c r="BU14" i="8" s="1"/>
  <c r="L14" i="4" s="1"/>
  <c r="BT15" i="8"/>
  <c r="BU15" i="8" s="1"/>
  <c r="L15" i="4" s="1"/>
  <c r="BT16" i="8"/>
  <c r="BU16" i="8" s="1"/>
  <c r="L16" i="4" s="1"/>
  <c r="BT17" i="8"/>
  <c r="BU17" i="8" s="1"/>
  <c r="L17" i="4" s="1"/>
  <c r="BT18" i="8"/>
  <c r="BU18" i="8" s="1"/>
  <c r="L18" i="4" s="1"/>
  <c r="BT19" i="8"/>
  <c r="BU19" i="8" s="1"/>
  <c r="L19" i="4" s="1"/>
  <c r="BT20" i="8"/>
  <c r="BU20" i="8" s="1"/>
  <c r="L20" i="4" s="1"/>
  <c r="BT21" i="8"/>
  <c r="BU21" i="8" s="1"/>
  <c r="L21" i="4" s="1"/>
  <c r="BT22" i="8"/>
  <c r="BU22" i="8" s="1"/>
  <c r="L22" i="4" s="1"/>
  <c r="BT23" i="8"/>
  <c r="BU23" i="8" s="1"/>
  <c r="L23" i="4" s="1"/>
  <c r="BT24" i="8"/>
  <c r="BU24" i="8" s="1"/>
  <c r="L24" i="4" s="1"/>
  <c r="BT25" i="8"/>
  <c r="BU25" i="8" s="1"/>
  <c r="BT26" i="8"/>
  <c r="BU26" i="8" s="1"/>
  <c r="L26" i="4" s="1"/>
  <c r="BT27" i="8"/>
  <c r="BU27" i="8" s="1"/>
  <c r="L27" i="4" s="1"/>
  <c r="BT28" i="8"/>
  <c r="BU28" i="8" s="1"/>
  <c r="BT29" i="8"/>
  <c r="BU29" i="8" s="1"/>
  <c r="BT30" i="8"/>
  <c r="BU30" i="8" s="1"/>
  <c r="L30" i="4" s="1"/>
  <c r="BT31" i="8"/>
  <c r="BU31" i="8" s="1"/>
  <c r="L31" i="4" s="1"/>
  <c r="BT32" i="8"/>
  <c r="BU32" i="8" s="1"/>
  <c r="L32" i="4" s="1"/>
  <c r="BT33" i="8"/>
  <c r="BU33" i="8" s="1"/>
  <c r="L33" i="4" s="1"/>
  <c r="BT34" i="8"/>
  <c r="BU34" i="8" s="1"/>
  <c r="L34" i="4" s="1"/>
  <c r="BT35" i="8"/>
  <c r="BU35" i="8" s="1"/>
  <c r="L35" i="4" s="1"/>
  <c r="BT36" i="8"/>
  <c r="BU36" i="8" s="1"/>
  <c r="L36" i="4" s="1"/>
  <c r="BT37" i="8"/>
  <c r="BU37" i="8" s="1"/>
  <c r="L37" i="4" s="1"/>
  <c r="BT38" i="8"/>
  <c r="BU38" i="8" s="1"/>
  <c r="L38" i="4" s="1"/>
  <c r="BT39" i="8"/>
  <c r="BU39" i="8" s="1"/>
  <c r="L39" i="4" s="1"/>
  <c r="BT40" i="8"/>
  <c r="BU40" i="8" s="1"/>
  <c r="L40" i="4" s="1"/>
  <c r="BT5" i="8"/>
  <c r="BU5" i="8" s="1"/>
  <c r="BN6" i="8"/>
  <c r="BO6" i="8" s="1"/>
  <c r="K6" i="4" s="1"/>
  <c r="BN7" i="8"/>
  <c r="BO7" i="8" s="1"/>
  <c r="K7" i="4" s="1"/>
  <c r="BN8" i="8"/>
  <c r="BO8" i="8" s="1"/>
  <c r="K8" i="4" s="1"/>
  <c r="BN9" i="8"/>
  <c r="BO9" i="8" s="1"/>
  <c r="BN10" i="8"/>
  <c r="BO10" i="8" s="1"/>
  <c r="K10" i="4" s="1"/>
  <c r="BN11" i="8"/>
  <c r="BO11" i="8" s="1"/>
  <c r="K11" i="4" s="1"/>
  <c r="BN12" i="8"/>
  <c r="BO12" i="8" s="1"/>
  <c r="K12" i="4" s="1"/>
  <c r="BN13" i="8"/>
  <c r="BO13" i="8" s="1"/>
  <c r="K13" i="4" s="1"/>
  <c r="BN14" i="8"/>
  <c r="BO14" i="8" s="1"/>
  <c r="K14" i="4" s="1"/>
  <c r="BN15" i="8"/>
  <c r="BO15" i="8" s="1"/>
  <c r="K15" i="4" s="1"/>
  <c r="BN16" i="8"/>
  <c r="BO16" i="8" s="1"/>
  <c r="K16" i="4" s="1"/>
  <c r="BN17" i="8"/>
  <c r="BO17" i="8" s="1"/>
  <c r="K17" i="4" s="1"/>
  <c r="BN18" i="8"/>
  <c r="BO18" i="8" s="1"/>
  <c r="K18" i="4" s="1"/>
  <c r="BN19" i="8"/>
  <c r="BO19" i="8" s="1"/>
  <c r="K19" i="4" s="1"/>
  <c r="BN20" i="8"/>
  <c r="BO20" i="8" s="1"/>
  <c r="K20" i="4" s="1"/>
  <c r="BN21" i="8"/>
  <c r="BO21" i="8" s="1"/>
  <c r="K21" i="4" s="1"/>
  <c r="BN22" i="8"/>
  <c r="BO22" i="8" s="1"/>
  <c r="K22" i="4" s="1"/>
  <c r="BN23" i="8"/>
  <c r="BO23" i="8" s="1"/>
  <c r="K23" i="4" s="1"/>
  <c r="BN24" i="8"/>
  <c r="BO24" i="8" s="1"/>
  <c r="K24" i="4" s="1"/>
  <c r="BN25" i="8"/>
  <c r="BO25" i="8" s="1"/>
  <c r="K25" i="4" s="1"/>
  <c r="BN26" i="8"/>
  <c r="BO26" i="8" s="1"/>
  <c r="K26" i="4" s="1"/>
  <c r="BN27" i="8"/>
  <c r="BO27" i="8" s="1"/>
  <c r="K27" i="4" s="1"/>
  <c r="BN28" i="8"/>
  <c r="BO28" i="8" s="1"/>
  <c r="K28" i="4" s="1"/>
  <c r="BN29" i="8"/>
  <c r="BO29" i="8" s="1"/>
  <c r="K29" i="4" s="1"/>
  <c r="BN30" i="8"/>
  <c r="BO30" i="8" s="1"/>
  <c r="K30" i="4" s="1"/>
  <c r="BN31" i="8"/>
  <c r="BO31" i="8" s="1"/>
  <c r="K31" i="4" s="1"/>
  <c r="BN32" i="8"/>
  <c r="BO32" i="8" s="1"/>
  <c r="K32" i="4" s="1"/>
  <c r="BN33" i="8"/>
  <c r="BO33" i="8" s="1"/>
  <c r="K33" i="4" s="1"/>
  <c r="BN34" i="8"/>
  <c r="BO34" i="8" s="1"/>
  <c r="K34" i="4" s="1"/>
  <c r="BN35" i="8"/>
  <c r="BO35" i="8" s="1"/>
  <c r="BN36" i="8"/>
  <c r="BO36" i="8" s="1"/>
  <c r="K36" i="4" s="1"/>
  <c r="BN37" i="8"/>
  <c r="BO37" i="8" s="1"/>
  <c r="K37" i="4" s="1"/>
  <c r="BN38" i="8"/>
  <c r="BO38" i="8" s="1"/>
  <c r="K38" i="4" s="1"/>
  <c r="BN40" i="8"/>
  <c r="BO40" i="8" s="1"/>
  <c r="K40" i="4" s="1"/>
  <c r="BN5" i="8"/>
  <c r="BO5" i="8" s="1"/>
  <c r="K5" i="4" s="1"/>
  <c r="BE6" i="8"/>
  <c r="BE7" i="8"/>
  <c r="BE8" i="8"/>
  <c r="BE9" i="8"/>
  <c r="BE10" i="8"/>
  <c r="BE11" i="8"/>
  <c r="BE12" i="8"/>
  <c r="BE13" i="8"/>
  <c r="BE14" i="8"/>
  <c r="BE15" i="8"/>
  <c r="BE16" i="8"/>
  <c r="BE17" i="8"/>
  <c r="BE18" i="8"/>
  <c r="BE19" i="8"/>
  <c r="BE20" i="8"/>
  <c r="BE21" i="8"/>
  <c r="BE22" i="8"/>
  <c r="BE23" i="8"/>
  <c r="BE24" i="8"/>
  <c r="BE25" i="8"/>
  <c r="BE26" i="8"/>
  <c r="BE27" i="8"/>
  <c r="BE28" i="8"/>
  <c r="BE29" i="8"/>
  <c r="BE30" i="8"/>
  <c r="BE31" i="8"/>
  <c r="BE32" i="8"/>
  <c r="BE33" i="8"/>
  <c r="BE34" i="8"/>
  <c r="BE35" i="8"/>
  <c r="BE36" i="8"/>
  <c r="BE37" i="8"/>
  <c r="BE38" i="8"/>
  <c r="BE39" i="8"/>
  <c r="BE40" i="8"/>
  <c r="BE5" i="8"/>
  <c r="BB6" i="8"/>
  <c r="BB7" i="8"/>
  <c r="BB8" i="8"/>
  <c r="BB9" i="8"/>
  <c r="BB10" i="8"/>
  <c r="BB11" i="8"/>
  <c r="BB12" i="8"/>
  <c r="BB13" i="8"/>
  <c r="BB14" i="8"/>
  <c r="BB15" i="8"/>
  <c r="BB16" i="8"/>
  <c r="BB17" i="8"/>
  <c r="BB18" i="8"/>
  <c r="BB19" i="8"/>
  <c r="BB20" i="8"/>
  <c r="BB21" i="8"/>
  <c r="BB22" i="8"/>
  <c r="BB23" i="8"/>
  <c r="BB24" i="8"/>
  <c r="BB25" i="8"/>
  <c r="BB26" i="8"/>
  <c r="BB27" i="8"/>
  <c r="BB28" i="8"/>
  <c r="BB29" i="8"/>
  <c r="BB30" i="8"/>
  <c r="BB31" i="8"/>
  <c r="BB32" i="8"/>
  <c r="BB33" i="8"/>
  <c r="BB34" i="8"/>
  <c r="BB35" i="8"/>
  <c r="BB36" i="8"/>
  <c r="BB37" i="8"/>
  <c r="BB38" i="8"/>
  <c r="BB39" i="8"/>
  <c r="BB40" i="8"/>
  <c r="BB5" i="8"/>
  <c r="AW6" i="8"/>
  <c r="AW7" i="8"/>
  <c r="AW8" i="8"/>
  <c r="AW9" i="8"/>
  <c r="AW10" i="8"/>
  <c r="AW11" i="8"/>
  <c r="AW12" i="8"/>
  <c r="AW13" i="8"/>
  <c r="AW14" i="8"/>
  <c r="AW15" i="8"/>
  <c r="AW16" i="8"/>
  <c r="AW17" i="8"/>
  <c r="AW18" i="8"/>
  <c r="AW19" i="8"/>
  <c r="AW20" i="8"/>
  <c r="AW21" i="8"/>
  <c r="AW22" i="8"/>
  <c r="AW23" i="8"/>
  <c r="AW24" i="8"/>
  <c r="AW25" i="8"/>
  <c r="AW26" i="8"/>
  <c r="AW27" i="8"/>
  <c r="AW28" i="8"/>
  <c r="AW29" i="8"/>
  <c r="AW30" i="8"/>
  <c r="AW31" i="8"/>
  <c r="AW32" i="8"/>
  <c r="AW33" i="8"/>
  <c r="AW34" i="8"/>
  <c r="AW35" i="8"/>
  <c r="AW36" i="8"/>
  <c r="AW37" i="8"/>
  <c r="AW38" i="8"/>
  <c r="AW39" i="8"/>
  <c r="AW40" i="8"/>
  <c r="AW5" i="8"/>
  <c r="AQ6" i="8"/>
  <c r="AQ7" i="8"/>
  <c r="AQ8" i="8"/>
  <c r="AQ9" i="8"/>
  <c r="AQ10" i="8"/>
  <c r="AQ11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24" i="8"/>
  <c r="AQ25" i="8"/>
  <c r="AQ26" i="8"/>
  <c r="AQ27" i="8"/>
  <c r="AQ28" i="8"/>
  <c r="AQ29" i="8"/>
  <c r="AQ30" i="8"/>
  <c r="AQ31" i="8"/>
  <c r="AQ32" i="8"/>
  <c r="AQ33" i="8"/>
  <c r="AQ34" i="8"/>
  <c r="AQ35" i="8"/>
  <c r="AQ36" i="8"/>
  <c r="AQ37" i="8"/>
  <c r="AQ38" i="8"/>
  <c r="AQ39" i="8"/>
  <c r="AQ40" i="8"/>
  <c r="AQ5" i="8"/>
  <c r="AN6" i="8"/>
  <c r="AN7" i="8"/>
  <c r="AN8" i="8"/>
  <c r="AN9" i="8"/>
  <c r="AN10" i="8"/>
  <c r="AN11" i="8"/>
  <c r="AN12" i="8"/>
  <c r="AN13" i="8"/>
  <c r="AN14" i="8"/>
  <c r="AN15" i="8"/>
  <c r="AN16" i="8"/>
  <c r="AN17" i="8"/>
  <c r="AN18" i="8"/>
  <c r="AN19" i="8"/>
  <c r="AN20" i="8"/>
  <c r="AN21" i="8"/>
  <c r="AN22" i="8"/>
  <c r="AN23" i="8"/>
  <c r="AN24" i="8"/>
  <c r="AN25" i="8"/>
  <c r="AN26" i="8"/>
  <c r="AN27" i="8"/>
  <c r="AN28" i="8"/>
  <c r="AN29" i="8"/>
  <c r="AN30" i="8"/>
  <c r="AN31" i="8"/>
  <c r="AN32" i="8"/>
  <c r="AN33" i="8"/>
  <c r="AN34" i="8"/>
  <c r="AN35" i="8"/>
  <c r="AN36" i="8"/>
  <c r="AN37" i="8"/>
  <c r="AN38" i="8"/>
  <c r="AN39" i="8"/>
  <c r="AN40" i="8"/>
  <c r="AN5" i="8"/>
  <c r="AK6" i="8"/>
  <c r="AK7" i="8"/>
  <c r="AK8" i="8"/>
  <c r="AK9" i="8"/>
  <c r="AK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K32" i="8"/>
  <c r="AK33" i="8"/>
  <c r="AK34" i="8"/>
  <c r="AK35" i="8"/>
  <c r="AK36" i="8"/>
  <c r="AK37" i="8"/>
  <c r="AK38" i="8"/>
  <c r="AK39" i="8"/>
  <c r="AK40" i="8"/>
  <c r="AK5" i="8"/>
  <c r="AB6" i="8"/>
  <c r="AB7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0" i="8"/>
  <c r="AB5" i="8"/>
  <c r="X6" i="8"/>
  <c r="X7" i="8"/>
  <c r="X8" i="8"/>
  <c r="X9" i="8"/>
  <c r="X10" i="8"/>
  <c r="X11" i="8"/>
  <c r="X12" i="8"/>
  <c r="X13" i="8"/>
  <c r="X14" i="8"/>
  <c r="X15" i="8"/>
  <c r="X16" i="8"/>
  <c r="X17" i="8"/>
  <c r="X18" i="8"/>
  <c r="X19" i="8"/>
  <c r="X20" i="8"/>
  <c r="X21" i="8"/>
  <c r="X22" i="8"/>
  <c r="X23" i="8"/>
  <c r="X24" i="8"/>
  <c r="X25" i="8"/>
  <c r="X26" i="8"/>
  <c r="X27" i="8"/>
  <c r="X28" i="8"/>
  <c r="X29" i="8"/>
  <c r="X30" i="8"/>
  <c r="X31" i="8"/>
  <c r="X32" i="8"/>
  <c r="X33" i="8"/>
  <c r="X34" i="8"/>
  <c r="X35" i="8"/>
  <c r="X36" i="8"/>
  <c r="X37" i="8"/>
  <c r="X38" i="8"/>
  <c r="X39" i="8"/>
  <c r="X40" i="8"/>
  <c r="X5" i="8"/>
  <c r="U6" i="8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40" i="8"/>
  <c r="L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40" i="8"/>
  <c r="H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40" i="8"/>
  <c r="E5" i="8"/>
  <c r="G35" i="4"/>
  <c r="CI6" i="6"/>
  <c r="CI7" i="6"/>
  <c r="CI8" i="6"/>
  <c r="CI9" i="6"/>
  <c r="CI10" i="6"/>
  <c r="CI11" i="6"/>
  <c r="CI12" i="6"/>
  <c r="CI13" i="6"/>
  <c r="CI14" i="6"/>
  <c r="CI15" i="6"/>
  <c r="CI16" i="6"/>
  <c r="CI17" i="6"/>
  <c r="CI18" i="6"/>
  <c r="CI19" i="6"/>
  <c r="CI20" i="6"/>
  <c r="CI21" i="6"/>
  <c r="CI22" i="6"/>
  <c r="CI23" i="6"/>
  <c r="CI24" i="6"/>
  <c r="CI25" i="6"/>
  <c r="CI26" i="6"/>
  <c r="CI27" i="6"/>
  <c r="CI28" i="6"/>
  <c r="CI29" i="6"/>
  <c r="CI30" i="6"/>
  <c r="CI31" i="6"/>
  <c r="CI32" i="6"/>
  <c r="CI33" i="6"/>
  <c r="CI34" i="6"/>
  <c r="CI35" i="6"/>
  <c r="CI36" i="6"/>
  <c r="CI37" i="6"/>
  <c r="CI38" i="6"/>
  <c r="CI39" i="6"/>
  <c r="CI40" i="6"/>
  <c r="CI5" i="6"/>
  <c r="CD6" i="6"/>
  <c r="CD7" i="6"/>
  <c r="CD8" i="6"/>
  <c r="CD9" i="6"/>
  <c r="CD10" i="6"/>
  <c r="CD11" i="6"/>
  <c r="CD12" i="6"/>
  <c r="CD13" i="6"/>
  <c r="CD14" i="6"/>
  <c r="CD15" i="6"/>
  <c r="CD16" i="6"/>
  <c r="CD17" i="6"/>
  <c r="CD18" i="6"/>
  <c r="CD19" i="6"/>
  <c r="CD20" i="6"/>
  <c r="CD21" i="6"/>
  <c r="CD22" i="6"/>
  <c r="CD23" i="6"/>
  <c r="CD24" i="6"/>
  <c r="CD25" i="6"/>
  <c r="CD26" i="6"/>
  <c r="CD27" i="6"/>
  <c r="CD28" i="6"/>
  <c r="CD29" i="6"/>
  <c r="CD30" i="6"/>
  <c r="CD31" i="6"/>
  <c r="CD32" i="6"/>
  <c r="CD33" i="6"/>
  <c r="CD34" i="6"/>
  <c r="CD35" i="6"/>
  <c r="CD36" i="6"/>
  <c r="CD37" i="6"/>
  <c r="CD38" i="6"/>
  <c r="CD39" i="6"/>
  <c r="CD40" i="6"/>
  <c r="CD5" i="6"/>
  <c r="BX6" i="6"/>
  <c r="BX7" i="6"/>
  <c r="BX8" i="6"/>
  <c r="BX9" i="6"/>
  <c r="BX10" i="6"/>
  <c r="BX11" i="6"/>
  <c r="BX12" i="6"/>
  <c r="BX13" i="6"/>
  <c r="BX14" i="6"/>
  <c r="BX15" i="6"/>
  <c r="BX16" i="6"/>
  <c r="BX17" i="6"/>
  <c r="BX18" i="6"/>
  <c r="BX19" i="6"/>
  <c r="BX20" i="6"/>
  <c r="BX21" i="6"/>
  <c r="BX22" i="6"/>
  <c r="BX23" i="6"/>
  <c r="BX24" i="6"/>
  <c r="BX25" i="6"/>
  <c r="BX26" i="6"/>
  <c r="BX27" i="6"/>
  <c r="BX28" i="6"/>
  <c r="BX29" i="6"/>
  <c r="BX30" i="6"/>
  <c r="BX31" i="6"/>
  <c r="BX32" i="6"/>
  <c r="BX33" i="6"/>
  <c r="BX34" i="6"/>
  <c r="BX35" i="6"/>
  <c r="BX36" i="6"/>
  <c r="BX37" i="6"/>
  <c r="BX38" i="6"/>
  <c r="BX39" i="6"/>
  <c r="BX40" i="6"/>
  <c r="BX5" i="6"/>
  <c r="BS6" i="6"/>
  <c r="BS7" i="6"/>
  <c r="BS8" i="6"/>
  <c r="BS9" i="6"/>
  <c r="BS10" i="6"/>
  <c r="BS11" i="6"/>
  <c r="BS12" i="6"/>
  <c r="BS13" i="6"/>
  <c r="BS14" i="6"/>
  <c r="BS15" i="6"/>
  <c r="BS16" i="6"/>
  <c r="BS17" i="6"/>
  <c r="BS18" i="6"/>
  <c r="BS19" i="6"/>
  <c r="BS20" i="6"/>
  <c r="BS21" i="6"/>
  <c r="BS22" i="6"/>
  <c r="BS23" i="6"/>
  <c r="BS24" i="6"/>
  <c r="BS25" i="6"/>
  <c r="BS26" i="6"/>
  <c r="BS27" i="6"/>
  <c r="BS28" i="6"/>
  <c r="BS29" i="6"/>
  <c r="BS30" i="6"/>
  <c r="BS31" i="6"/>
  <c r="BS32" i="6"/>
  <c r="BS33" i="6"/>
  <c r="BS34" i="6"/>
  <c r="BS35" i="6"/>
  <c r="BS36" i="6"/>
  <c r="BS37" i="6"/>
  <c r="BS38" i="6"/>
  <c r="BS39" i="6"/>
  <c r="BS40" i="6"/>
  <c r="BS5" i="6"/>
  <c r="BP6" i="6"/>
  <c r="BP7" i="6"/>
  <c r="BP8" i="6"/>
  <c r="BP9" i="6"/>
  <c r="BP10" i="6"/>
  <c r="BP11" i="6"/>
  <c r="BP12" i="6"/>
  <c r="BP13" i="6"/>
  <c r="BP14" i="6"/>
  <c r="BP15" i="6"/>
  <c r="BP16" i="6"/>
  <c r="BP17" i="6"/>
  <c r="BP18" i="6"/>
  <c r="BP19" i="6"/>
  <c r="BP20" i="6"/>
  <c r="BP21" i="6"/>
  <c r="BP22" i="6"/>
  <c r="BP23" i="6"/>
  <c r="BP24" i="6"/>
  <c r="BP25" i="6"/>
  <c r="BP26" i="6"/>
  <c r="BP27" i="6"/>
  <c r="BP28" i="6"/>
  <c r="BP29" i="6"/>
  <c r="BP30" i="6"/>
  <c r="BP31" i="6"/>
  <c r="BP32" i="6"/>
  <c r="BP33" i="6"/>
  <c r="BP34" i="6"/>
  <c r="BP35" i="6"/>
  <c r="BP36" i="6"/>
  <c r="BP37" i="6"/>
  <c r="BP38" i="6"/>
  <c r="BP39" i="6"/>
  <c r="BP40" i="6"/>
  <c r="BP5" i="6"/>
  <c r="BL6" i="6"/>
  <c r="BL7" i="6"/>
  <c r="BL8" i="6"/>
  <c r="BL9" i="6"/>
  <c r="BL10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L25" i="6"/>
  <c r="BL26" i="6"/>
  <c r="BL27" i="6"/>
  <c r="BL28" i="6"/>
  <c r="BL29" i="6"/>
  <c r="BL30" i="6"/>
  <c r="BL31" i="6"/>
  <c r="BL32" i="6"/>
  <c r="BL33" i="6"/>
  <c r="BL34" i="6"/>
  <c r="BL35" i="6"/>
  <c r="BL36" i="6"/>
  <c r="BL37" i="6"/>
  <c r="BL38" i="6"/>
  <c r="BL39" i="6"/>
  <c r="BL40" i="6"/>
  <c r="BL5" i="6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20" i="6"/>
  <c r="BI21" i="6"/>
  <c r="BI22" i="6"/>
  <c r="BI23" i="6"/>
  <c r="BI24" i="6"/>
  <c r="BI25" i="6"/>
  <c r="BI26" i="6"/>
  <c r="BI27" i="6"/>
  <c r="BI28" i="6"/>
  <c r="BI29" i="6"/>
  <c r="BI30" i="6"/>
  <c r="BI31" i="6"/>
  <c r="BI32" i="6"/>
  <c r="BI33" i="6"/>
  <c r="BI34" i="6"/>
  <c r="BI35" i="6"/>
  <c r="BI36" i="6"/>
  <c r="BI37" i="6"/>
  <c r="BI38" i="6"/>
  <c r="BI39" i="6"/>
  <c r="BI40" i="6"/>
  <c r="BI5" i="6"/>
  <c r="CS6" i="6"/>
  <c r="CT6" i="6" s="1"/>
  <c r="G6" i="4" s="1"/>
  <c r="CS7" i="6"/>
  <c r="CT7" i="6" s="1"/>
  <c r="G7" i="4" s="1"/>
  <c r="CS8" i="6"/>
  <c r="CT8" i="6" s="1"/>
  <c r="G8" i="4" s="1"/>
  <c r="CS9" i="6"/>
  <c r="CT9" i="6" s="1"/>
  <c r="G9" i="4" s="1"/>
  <c r="CS10" i="6"/>
  <c r="CT10" i="6" s="1"/>
  <c r="G10" i="4" s="1"/>
  <c r="CS11" i="6"/>
  <c r="CT11" i="6" s="1"/>
  <c r="G11" i="4" s="1"/>
  <c r="CS12" i="6"/>
  <c r="CT12" i="6" s="1"/>
  <c r="G12" i="4" s="1"/>
  <c r="CS13" i="6"/>
  <c r="CT13" i="6" s="1"/>
  <c r="G13" i="4" s="1"/>
  <c r="CS14" i="6"/>
  <c r="CT14" i="6" s="1"/>
  <c r="G14" i="4" s="1"/>
  <c r="CS15" i="6"/>
  <c r="CT15" i="6" s="1"/>
  <c r="G15" i="4" s="1"/>
  <c r="CS16" i="6"/>
  <c r="CT16" i="6" s="1"/>
  <c r="G16" i="4" s="1"/>
  <c r="CS17" i="6"/>
  <c r="CT17" i="6" s="1"/>
  <c r="G17" i="4" s="1"/>
  <c r="CS18" i="6"/>
  <c r="CT18" i="6" s="1"/>
  <c r="G18" i="4" s="1"/>
  <c r="CS19" i="6"/>
  <c r="CT19" i="6" s="1"/>
  <c r="G19" i="4" s="1"/>
  <c r="CS20" i="6"/>
  <c r="CT20" i="6" s="1"/>
  <c r="G20" i="4" s="1"/>
  <c r="CS21" i="6"/>
  <c r="CT21" i="6" s="1"/>
  <c r="G21" i="4" s="1"/>
  <c r="CS22" i="6"/>
  <c r="CT22" i="6" s="1"/>
  <c r="G22" i="4" s="1"/>
  <c r="CS23" i="6"/>
  <c r="CT23" i="6" s="1"/>
  <c r="G23" i="4" s="1"/>
  <c r="CS24" i="6"/>
  <c r="CT24" i="6" s="1"/>
  <c r="G24" i="4" s="1"/>
  <c r="CS25" i="6"/>
  <c r="CT25" i="6" s="1"/>
  <c r="G25" i="4" s="1"/>
  <c r="CS26" i="6"/>
  <c r="CT26" i="6" s="1"/>
  <c r="G26" i="4" s="1"/>
  <c r="CS27" i="6"/>
  <c r="CT27" i="6" s="1"/>
  <c r="G27" i="4" s="1"/>
  <c r="CS28" i="6"/>
  <c r="CT28" i="6" s="1"/>
  <c r="G28" i="4" s="1"/>
  <c r="CS29" i="6"/>
  <c r="CT29" i="6" s="1"/>
  <c r="G29" i="4" s="1"/>
  <c r="CS30" i="6"/>
  <c r="CT30" i="6" s="1"/>
  <c r="G30" i="4" s="1"/>
  <c r="CS31" i="6"/>
  <c r="CT31" i="6" s="1"/>
  <c r="G31" i="4" s="1"/>
  <c r="CS32" i="6"/>
  <c r="CT32" i="6" s="1"/>
  <c r="G32" i="4" s="1"/>
  <c r="CS33" i="6"/>
  <c r="CT33" i="6" s="1"/>
  <c r="G33" i="4" s="1"/>
  <c r="CS34" i="6"/>
  <c r="CT34" i="6" s="1"/>
  <c r="G34" i="4" s="1"/>
  <c r="CS35" i="6"/>
  <c r="CT35" i="6" s="1"/>
  <c r="CS36" i="6"/>
  <c r="CT36" i="6" s="1"/>
  <c r="G36" i="4" s="1"/>
  <c r="CS37" i="6"/>
  <c r="CT37" i="6" s="1"/>
  <c r="G37" i="4" s="1"/>
  <c r="CS38" i="6"/>
  <c r="CT38" i="6" s="1"/>
  <c r="G38" i="4" s="1"/>
  <c r="CS39" i="6"/>
  <c r="CT39" i="6" s="1"/>
  <c r="G39" i="4" s="1"/>
  <c r="CS40" i="6"/>
  <c r="CT40" i="6" s="1"/>
  <c r="G40" i="4" s="1"/>
  <c r="CS5" i="6"/>
  <c r="CT5" i="6" s="1"/>
  <c r="G5" i="4" s="1"/>
  <c r="BD6" i="6"/>
  <c r="BD7" i="6"/>
  <c r="BD8" i="6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BD25" i="6"/>
  <c r="BD26" i="6"/>
  <c r="BD27" i="6"/>
  <c r="BD28" i="6"/>
  <c r="BD29" i="6"/>
  <c r="BD30" i="6"/>
  <c r="BD31" i="6"/>
  <c r="BD32" i="6"/>
  <c r="BD33" i="6"/>
  <c r="BD34" i="6"/>
  <c r="BD35" i="6"/>
  <c r="BD36" i="6"/>
  <c r="BD37" i="6"/>
  <c r="BD38" i="6"/>
  <c r="BD39" i="6"/>
  <c r="BD40" i="6"/>
  <c r="BD5" i="6"/>
  <c r="AX6" i="6"/>
  <c r="AX7" i="6"/>
  <c r="AX8" i="6"/>
  <c r="AX9" i="6"/>
  <c r="AX10" i="6"/>
  <c r="AX11" i="6"/>
  <c r="AX12" i="6"/>
  <c r="AX13" i="6"/>
  <c r="AX14" i="6"/>
  <c r="AX15" i="6"/>
  <c r="AX16" i="6"/>
  <c r="AX17" i="6"/>
  <c r="AX18" i="6"/>
  <c r="AX19" i="6"/>
  <c r="AX20" i="6"/>
  <c r="AX21" i="6"/>
  <c r="AX22" i="6"/>
  <c r="AX23" i="6"/>
  <c r="AX24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9" i="6"/>
  <c r="AX40" i="6"/>
  <c r="AX5" i="6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U25" i="6"/>
  <c r="AU26" i="6"/>
  <c r="AU27" i="6"/>
  <c r="AU28" i="6"/>
  <c r="AU29" i="6"/>
  <c r="AU30" i="6"/>
  <c r="AU31" i="6"/>
  <c r="AU32" i="6"/>
  <c r="AU33" i="6"/>
  <c r="AU34" i="6"/>
  <c r="AU35" i="6"/>
  <c r="AU36" i="6"/>
  <c r="AU37" i="6"/>
  <c r="AU38" i="6"/>
  <c r="AU39" i="6"/>
  <c r="AU40" i="6"/>
  <c r="AU5" i="6"/>
  <c r="AQ6" i="6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Q25" i="6"/>
  <c r="AQ26" i="6"/>
  <c r="AQ27" i="6"/>
  <c r="AQ28" i="6"/>
  <c r="AQ29" i="6"/>
  <c r="AQ30" i="6"/>
  <c r="AQ31" i="6"/>
  <c r="AQ32" i="6"/>
  <c r="AQ33" i="6"/>
  <c r="AQ34" i="6"/>
  <c r="AQ35" i="6"/>
  <c r="AQ36" i="6"/>
  <c r="AQ37" i="6"/>
  <c r="AQ38" i="6"/>
  <c r="AQ39" i="6"/>
  <c r="AQ40" i="6"/>
  <c r="AQ5" i="6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M25" i="6"/>
  <c r="AM26" i="6"/>
  <c r="AM27" i="6"/>
  <c r="AM28" i="6"/>
  <c r="AM29" i="6"/>
  <c r="AM30" i="6"/>
  <c r="AM31" i="6"/>
  <c r="AM32" i="6"/>
  <c r="AM33" i="6"/>
  <c r="AM34" i="6"/>
  <c r="AM35" i="6"/>
  <c r="AM36" i="6"/>
  <c r="AM37" i="6"/>
  <c r="AM38" i="6"/>
  <c r="AM39" i="6"/>
  <c r="AM40" i="6"/>
  <c r="AM5" i="6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5" i="6"/>
  <c r="AG6" i="6"/>
  <c r="AG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35" i="6"/>
  <c r="AG36" i="6"/>
  <c r="AG37" i="6"/>
  <c r="AG38" i="6"/>
  <c r="AG39" i="6"/>
  <c r="AG40" i="6"/>
  <c r="AG5" i="6"/>
  <c r="AB5" i="6"/>
  <c r="AB6" i="6"/>
  <c r="AB7" i="6"/>
  <c r="AB8" i="6"/>
  <c r="AB9" i="6"/>
  <c r="AB10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5" i="6"/>
  <c r="S8" i="6"/>
  <c r="S6" i="6"/>
  <c r="S7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5" i="6"/>
  <c r="CV27" i="7" l="1"/>
  <c r="Y27" i="4" s="1"/>
  <c r="CV10" i="7"/>
  <c r="Y10" i="4" s="1"/>
  <c r="CV16" i="7"/>
  <c r="Y16" i="4" s="1"/>
  <c r="CV34" i="7"/>
  <c r="Y34" i="4" s="1"/>
  <c r="CV26" i="7"/>
  <c r="Y26" i="4" s="1"/>
  <c r="CV9" i="7"/>
  <c r="Y9" i="4" s="1"/>
  <c r="CV30" i="7"/>
  <c r="Y30" i="4" s="1"/>
  <c r="CV13" i="7"/>
  <c r="Y13" i="4" s="1"/>
  <c r="CV35" i="7"/>
  <c r="Y35" i="4" s="1"/>
  <c r="CV18" i="7"/>
  <c r="Y18" i="4" s="1"/>
  <c r="CV17" i="7"/>
  <c r="Y17" i="4" s="1"/>
  <c r="CV33" i="7"/>
  <c r="Y33" i="4" s="1"/>
  <c r="CV5" i="7"/>
  <c r="Y5" i="4" s="1"/>
  <c r="CV25" i="7"/>
  <c r="Y25" i="4" s="1"/>
  <c r="CV8" i="7"/>
  <c r="Y8" i="4" s="1"/>
  <c r="CV29" i="7"/>
  <c r="Y29" i="4" s="1"/>
  <c r="CV12" i="7"/>
  <c r="Y12" i="4" s="1"/>
  <c r="CV40" i="7"/>
  <c r="Y40" i="4" s="1"/>
  <c r="CV24" i="7"/>
  <c r="Y24" i="4" s="1"/>
  <c r="CV7" i="7"/>
  <c r="Y7" i="4" s="1"/>
  <c r="BX29" i="9"/>
  <c r="S29" i="4" s="1"/>
  <c r="BX13" i="9"/>
  <c r="S13" i="4" s="1"/>
  <c r="BX28" i="9"/>
  <c r="S28" i="4" s="1"/>
  <c r="BX12" i="9"/>
  <c r="S12" i="4" s="1"/>
  <c r="AU27" i="9"/>
  <c r="P27" i="4" s="1"/>
  <c r="AU11" i="9"/>
  <c r="P11" i="4" s="1"/>
  <c r="BX27" i="9"/>
  <c r="S27" i="4" s="1"/>
  <c r="BX11" i="9"/>
  <c r="S11" i="4" s="1"/>
  <c r="BX39" i="9"/>
  <c r="S39" i="4" s="1"/>
  <c r="BX23" i="9"/>
  <c r="S23" i="4" s="1"/>
  <c r="BX7" i="9"/>
  <c r="S7" i="4" s="1"/>
  <c r="BX35" i="9"/>
  <c r="S35" i="4" s="1"/>
  <c r="BX19" i="9"/>
  <c r="S19" i="4" s="1"/>
  <c r="BX20" i="9"/>
  <c r="S20" i="4" s="1"/>
  <c r="BX32" i="9"/>
  <c r="S32" i="4" s="1"/>
  <c r="BX16" i="9"/>
  <c r="S16" i="4" s="1"/>
  <c r="BX33" i="9"/>
  <c r="S33" i="4" s="1"/>
  <c r="BX15" i="9"/>
  <c r="S15" i="4" s="1"/>
  <c r="BX31" i="9"/>
  <c r="S31" i="4" s="1"/>
  <c r="BX30" i="9"/>
  <c r="S30" i="4" s="1"/>
  <c r="BX14" i="9"/>
  <c r="S14" i="4" s="1"/>
  <c r="AU29" i="9"/>
  <c r="P29" i="4" s="1"/>
  <c r="BX38" i="9"/>
  <c r="S38" i="4" s="1"/>
  <c r="BX22" i="9"/>
  <c r="S22" i="4" s="1"/>
  <c r="BX6" i="9"/>
  <c r="S6" i="4" s="1"/>
  <c r="AU13" i="9"/>
  <c r="P13" i="4" s="1"/>
  <c r="CM37" i="6"/>
  <c r="D37" i="4" s="1"/>
  <c r="CM29" i="6"/>
  <c r="D29" i="4" s="1"/>
  <c r="CM13" i="6"/>
  <c r="D13" i="4" s="1"/>
  <c r="CM33" i="6"/>
  <c r="D33" i="4" s="1"/>
  <c r="CD36" i="8"/>
  <c r="M36" i="4" s="1"/>
  <c r="CD35" i="8"/>
  <c r="M35" i="4" s="1"/>
  <c r="CD19" i="8"/>
  <c r="M19" i="4" s="1"/>
  <c r="CD32" i="8"/>
  <c r="M32" i="4" s="1"/>
  <c r="CD16" i="8"/>
  <c r="M16" i="4" s="1"/>
  <c r="CD27" i="8"/>
  <c r="M27" i="4" s="1"/>
  <c r="CD11" i="8"/>
  <c r="M11" i="4" s="1"/>
  <c r="CD31" i="8"/>
  <c r="M31" i="4" s="1"/>
  <c r="CD15" i="8"/>
  <c r="M15" i="4" s="1"/>
  <c r="CD26" i="8"/>
  <c r="M26" i="4" s="1"/>
  <c r="CD10" i="8"/>
  <c r="M10" i="4" s="1"/>
  <c r="CD30" i="8"/>
  <c r="M30" i="4" s="1"/>
  <c r="CD14" i="8"/>
  <c r="M14" i="4" s="1"/>
  <c r="CD5" i="8"/>
  <c r="M5" i="4" s="1"/>
  <c r="CD40" i="8"/>
  <c r="M40" i="4" s="1"/>
  <c r="CD24" i="8"/>
  <c r="M24" i="4" s="1"/>
  <c r="CD8" i="8"/>
  <c r="M8" i="4" s="1"/>
  <c r="CD33" i="8"/>
  <c r="M33" i="4" s="1"/>
  <c r="CD17" i="8"/>
  <c r="M17" i="4" s="1"/>
  <c r="BS38" i="7"/>
  <c r="V38" i="4" s="1"/>
  <c r="BS22" i="7"/>
  <c r="V22" i="4" s="1"/>
  <c r="BS34" i="7"/>
  <c r="V34" i="4" s="1"/>
  <c r="BS17" i="7"/>
  <c r="V17" i="4" s="1"/>
  <c r="BS37" i="7"/>
  <c r="V37" i="4" s="1"/>
  <c r="BS21" i="7"/>
  <c r="V21" i="4" s="1"/>
  <c r="BS14" i="7"/>
  <c r="V14" i="4" s="1"/>
  <c r="BS12" i="7"/>
  <c r="V12" i="4" s="1"/>
  <c r="BS29" i="7"/>
  <c r="V29" i="4" s="1"/>
  <c r="BS15" i="7"/>
  <c r="V15" i="4" s="1"/>
  <c r="BS32" i="7"/>
  <c r="V32" i="4" s="1"/>
  <c r="BS39" i="7"/>
  <c r="V39" i="4" s="1"/>
  <c r="BS23" i="7"/>
  <c r="V23" i="4" s="1"/>
  <c r="BS6" i="7"/>
  <c r="V6" i="4" s="1"/>
  <c r="BS35" i="7"/>
  <c r="V35" i="4" s="1"/>
  <c r="BS18" i="7"/>
  <c r="V18" i="4" s="1"/>
  <c r="BS5" i="7"/>
  <c r="V5" i="4" s="1"/>
  <c r="BS25" i="7"/>
  <c r="V25" i="4" s="1"/>
  <c r="BS8" i="7"/>
  <c r="V8" i="4" s="1"/>
  <c r="BS28" i="7"/>
  <c r="V28" i="4" s="1"/>
  <c r="BS11" i="7"/>
  <c r="V11" i="4" s="1"/>
  <c r="BS31" i="7"/>
  <c r="V31" i="4" s="1"/>
  <c r="BS30" i="7"/>
  <c r="V30" i="4" s="1"/>
  <c r="BS13" i="7"/>
  <c r="V13" i="4" s="1"/>
  <c r="BS33" i="7"/>
  <c r="V33" i="4" s="1"/>
  <c r="BS16" i="7"/>
  <c r="V16" i="4" s="1"/>
  <c r="BS27" i="7"/>
  <c r="V27" i="4" s="1"/>
  <c r="BS10" i="7"/>
  <c r="V10" i="4" s="1"/>
  <c r="BS40" i="7"/>
  <c r="V40" i="4" s="1"/>
  <c r="BS24" i="7"/>
  <c r="V24" i="4" s="1"/>
  <c r="BS7" i="7"/>
  <c r="V7" i="4" s="1"/>
  <c r="BS36" i="7"/>
  <c r="V36" i="4" s="1"/>
  <c r="BS19" i="7"/>
  <c r="V19" i="4" s="1"/>
  <c r="BS26" i="7"/>
  <c r="V26" i="4" s="1"/>
  <c r="BS9" i="7"/>
  <c r="V9" i="4" s="1"/>
  <c r="AS24" i="7"/>
  <c r="U24" i="4" s="1"/>
  <c r="AS33" i="7"/>
  <c r="U33" i="4" s="1"/>
  <c r="AS12" i="7"/>
  <c r="U12" i="4" s="1"/>
  <c r="AS28" i="7"/>
  <c r="U28" i="4" s="1"/>
  <c r="AS6" i="7"/>
  <c r="U6" i="4" s="1"/>
  <c r="AS23" i="7"/>
  <c r="U23" i="4" s="1"/>
  <c r="AS37" i="7"/>
  <c r="U37" i="4" s="1"/>
  <c r="AS18" i="7"/>
  <c r="U18" i="4" s="1"/>
  <c r="AS32" i="7"/>
  <c r="U32" i="4" s="1"/>
  <c r="AS11" i="7"/>
  <c r="U11" i="4" s="1"/>
  <c r="AS40" i="7"/>
  <c r="U40" i="4" s="1"/>
  <c r="AS22" i="7"/>
  <c r="U22" i="4" s="1"/>
  <c r="AS35" i="7"/>
  <c r="U35" i="4" s="1"/>
  <c r="AS17" i="7"/>
  <c r="U17" i="4" s="1"/>
  <c r="AS31" i="7"/>
  <c r="U31" i="4" s="1"/>
  <c r="AS10" i="7"/>
  <c r="U10" i="4" s="1"/>
  <c r="AS39" i="7"/>
  <c r="U39" i="4" s="1"/>
  <c r="AS20" i="7"/>
  <c r="U20" i="4" s="1"/>
  <c r="AS34" i="7"/>
  <c r="U34" i="4" s="1"/>
  <c r="AS15" i="7"/>
  <c r="U15" i="4" s="1"/>
  <c r="AS30" i="7"/>
  <c r="U30" i="4" s="1"/>
  <c r="AS9" i="7"/>
  <c r="U9" i="4" s="1"/>
  <c r="AS5" i="7"/>
  <c r="U5" i="4" s="1"/>
  <c r="AS29" i="7"/>
  <c r="U29" i="4" s="1"/>
  <c r="AS8" i="7"/>
  <c r="U8" i="4" s="1"/>
  <c r="AS38" i="7"/>
  <c r="U38" i="4" s="1"/>
  <c r="AS19" i="7"/>
  <c r="U19" i="4" s="1"/>
  <c r="AS27" i="7"/>
  <c r="U27" i="4" s="1"/>
  <c r="AS26" i="7"/>
  <c r="U26" i="4" s="1"/>
  <c r="CG40" i="7"/>
  <c r="X40" i="4" s="1"/>
  <c r="CG34" i="7"/>
  <c r="X34" i="4" s="1"/>
  <c r="CG15" i="7"/>
  <c r="X15" i="4" s="1"/>
  <c r="CG33" i="7"/>
  <c r="X33" i="4" s="1"/>
  <c r="CG12" i="7"/>
  <c r="X12" i="4" s="1"/>
  <c r="CG23" i="7"/>
  <c r="X23" i="4" s="1"/>
  <c r="CG26" i="7"/>
  <c r="X26" i="4" s="1"/>
  <c r="CG5" i="7"/>
  <c r="X5" i="4" s="1"/>
  <c r="CG22" i="7"/>
  <c r="X22" i="4" s="1"/>
  <c r="CG39" i="7"/>
  <c r="X39" i="4" s="1"/>
  <c r="CG20" i="7"/>
  <c r="X20" i="4" s="1"/>
  <c r="CG35" i="7"/>
  <c r="X35" i="4" s="1"/>
  <c r="CG17" i="7"/>
  <c r="X17" i="4" s="1"/>
  <c r="CG27" i="7"/>
  <c r="X27" i="4" s="1"/>
  <c r="CG37" i="7"/>
  <c r="X37" i="4" s="1"/>
  <c r="CG18" i="7"/>
  <c r="X18" i="4" s="1"/>
  <c r="CG32" i="7"/>
  <c r="X32" i="4" s="1"/>
  <c r="CG11" i="7"/>
  <c r="X11" i="4" s="1"/>
  <c r="CG31" i="7"/>
  <c r="X31" i="4" s="1"/>
  <c r="CG10" i="7"/>
  <c r="X10" i="4" s="1"/>
  <c r="CG30" i="7"/>
  <c r="X30" i="4" s="1"/>
  <c r="CG9" i="7"/>
  <c r="X9" i="4" s="1"/>
  <c r="CG29" i="7"/>
  <c r="X29" i="4" s="1"/>
  <c r="CG8" i="7"/>
  <c r="X8" i="4" s="1"/>
  <c r="CG28" i="7"/>
  <c r="X28" i="4" s="1"/>
  <c r="CG6" i="7"/>
  <c r="X6" i="4" s="1"/>
  <c r="CG24" i="7"/>
  <c r="X24" i="4" s="1"/>
  <c r="CG38" i="7"/>
  <c r="X38" i="4" s="1"/>
  <c r="CG19" i="7"/>
  <c r="X19" i="4" s="1"/>
  <c r="BZ37" i="7"/>
  <c r="W37" i="4" s="1"/>
  <c r="BZ17" i="7"/>
  <c r="W17" i="4" s="1"/>
  <c r="BZ23" i="7"/>
  <c r="W23" i="4" s="1"/>
  <c r="BZ40" i="7"/>
  <c r="W40" i="4" s="1"/>
  <c r="BZ19" i="7"/>
  <c r="W19" i="4" s="1"/>
  <c r="BZ36" i="7"/>
  <c r="W36" i="4" s="1"/>
  <c r="BZ16" i="7"/>
  <c r="W16" i="4" s="1"/>
  <c r="BZ32" i="7"/>
  <c r="W32" i="4" s="1"/>
  <c r="BZ13" i="7"/>
  <c r="W13" i="4" s="1"/>
  <c r="BZ31" i="7"/>
  <c r="W31" i="4" s="1"/>
  <c r="BZ12" i="7"/>
  <c r="W12" i="4" s="1"/>
  <c r="BZ22" i="7"/>
  <c r="W22" i="4" s="1"/>
  <c r="BZ33" i="7"/>
  <c r="W33" i="4" s="1"/>
  <c r="BZ14" i="7"/>
  <c r="W14" i="4" s="1"/>
  <c r="BZ30" i="7"/>
  <c r="W30" i="4" s="1"/>
  <c r="BZ11" i="7"/>
  <c r="W11" i="4" s="1"/>
  <c r="BZ29" i="7"/>
  <c r="W29" i="4" s="1"/>
  <c r="BZ9" i="7"/>
  <c r="W9" i="4" s="1"/>
  <c r="BZ38" i="7"/>
  <c r="W38" i="4" s="1"/>
  <c r="BZ18" i="7"/>
  <c r="W18" i="4" s="1"/>
  <c r="BZ35" i="7"/>
  <c r="W35" i="4" s="1"/>
  <c r="BZ15" i="7"/>
  <c r="W15" i="4" s="1"/>
  <c r="BZ27" i="7"/>
  <c r="W27" i="4" s="1"/>
  <c r="BZ8" i="7"/>
  <c r="W8" i="4" s="1"/>
  <c r="BZ24" i="7"/>
  <c r="W24" i="4" s="1"/>
  <c r="BZ6" i="7"/>
  <c r="W6" i="4" s="1"/>
  <c r="BZ26" i="7"/>
  <c r="W26" i="4" s="1"/>
  <c r="BZ7" i="7"/>
  <c r="W7" i="4" s="1"/>
  <c r="BZ5" i="7"/>
  <c r="W5" i="4" s="1"/>
  <c r="BZ20" i="7"/>
  <c r="W20" i="4" s="1"/>
  <c r="W24" i="7"/>
  <c r="T24" i="4" s="1"/>
  <c r="W6" i="7"/>
  <c r="T6" i="4" s="1"/>
  <c r="W38" i="7"/>
  <c r="T38" i="4" s="1"/>
  <c r="W18" i="7"/>
  <c r="T18" i="4" s="1"/>
  <c r="W33" i="7"/>
  <c r="T33" i="4" s="1"/>
  <c r="W14" i="7"/>
  <c r="T14" i="4" s="1"/>
  <c r="W12" i="7"/>
  <c r="T12" i="4" s="1"/>
  <c r="W30" i="7"/>
  <c r="T30" i="4" s="1"/>
  <c r="W11" i="7"/>
  <c r="T11" i="4" s="1"/>
  <c r="W9" i="7"/>
  <c r="T9" i="4" s="1"/>
  <c r="W7" i="7"/>
  <c r="T7" i="4" s="1"/>
  <c r="W31" i="7"/>
  <c r="T31" i="4" s="1"/>
  <c r="W29" i="7"/>
  <c r="T29" i="4" s="1"/>
  <c r="W27" i="7"/>
  <c r="T27" i="4" s="1"/>
  <c r="W8" i="7"/>
  <c r="T8" i="4" s="1"/>
  <c r="W26" i="7"/>
  <c r="T26" i="4" s="1"/>
  <c r="W23" i="7"/>
  <c r="T23" i="4" s="1"/>
  <c r="W5" i="7"/>
  <c r="T5" i="4" s="1"/>
  <c r="W20" i="7"/>
  <c r="T20" i="4" s="1"/>
  <c r="W17" i="7"/>
  <c r="T17" i="4" s="1"/>
  <c r="W22" i="7"/>
  <c r="T22" i="4" s="1"/>
  <c r="W40" i="7"/>
  <c r="T40" i="4" s="1"/>
  <c r="W32" i="7"/>
  <c r="T32" i="4" s="1"/>
  <c r="W19" i="7"/>
  <c r="T19" i="4" s="1"/>
  <c r="W37" i="7"/>
  <c r="T37" i="4" s="1"/>
  <c r="W16" i="7"/>
  <c r="T16" i="4" s="1"/>
  <c r="W35" i="7"/>
  <c r="T35" i="4" s="1"/>
  <c r="W15" i="7"/>
  <c r="T15" i="4" s="1"/>
  <c r="W36" i="7"/>
  <c r="T36" i="4" s="1"/>
  <c r="W13" i="7"/>
  <c r="T13" i="4" s="1"/>
  <c r="AU35" i="9"/>
  <c r="P35" i="4" s="1"/>
  <c r="AU19" i="9"/>
  <c r="P19" i="4" s="1"/>
  <c r="AU34" i="9"/>
  <c r="P34" i="4" s="1"/>
  <c r="AU18" i="9"/>
  <c r="P18" i="4" s="1"/>
  <c r="AU32" i="9"/>
  <c r="P32" i="4" s="1"/>
  <c r="AU16" i="9"/>
  <c r="P16" i="4" s="1"/>
  <c r="BM5" i="9"/>
  <c r="R5" i="4" s="1"/>
  <c r="AU39" i="9"/>
  <c r="P39" i="4" s="1"/>
  <c r="AU23" i="9"/>
  <c r="P23" i="4" s="1"/>
  <c r="AU7" i="9"/>
  <c r="P7" i="4" s="1"/>
  <c r="AU38" i="9"/>
  <c r="P38" i="4" s="1"/>
  <c r="AU22" i="9"/>
  <c r="P22" i="4" s="1"/>
  <c r="AU6" i="9"/>
  <c r="P6" i="4" s="1"/>
  <c r="AU37" i="9"/>
  <c r="P37" i="4" s="1"/>
  <c r="AU21" i="9"/>
  <c r="P21" i="4" s="1"/>
  <c r="AU36" i="9"/>
  <c r="P36" i="4" s="1"/>
  <c r="AU20" i="9"/>
  <c r="P20" i="4" s="1"/>
  <c r="AU33" i="9"/>
  <c r="P33" i="4" s="1"/>
  <c r="AU17" i="9"/>
  <c r="P17" i="4" s="1"/>
  <c r="AU31" i="9"/>
  <c r="P31" i="4" s="1"/>
  <c r="AU15" i="9"/>
  <c r="P15" i="4" s="1"/>
  <c r="AU30" i="9"/>
  <c r="P30" i="4" s="1"/>
  <c r="AU14" i="9"/>
  <c r="P14" i="4" s="1"/>
  <c r="AU28" i="9"/>
  <c r="P28" i="4" s="1"/>
  <c r="AU12" i="9"/>
  <c r="P12" i="4" s="1"/>
  <c r="AU26" i="9"/>
  <c r="P26" i="4" s="1"/>
  <c r="AU5" i="9"/>
  <c r="P5" i="4" s="1"/>
  <c r="AU25" i="9"/>
  <c r="P25" i="4" s="1"/>
  <c r="AU9" i="9"/>
  <c r="P9" i="4" s="1"/>
  <c r="AU10" i="9"/>
  <c r="P10" i="4" s="1"/>
  <c r="AU40" i="9"/>
  <c r="P40" i="4" s="1"/>
  <c r="AU24" i="9"/>
  <c r="P24" i="4" s="1"/>
  <c r="AU8" i="9"/>
  <c r="P8" i="4" s="1"/>
  <c r="BM18" i="9"/>
  <c r="R18" i="4" s="1"/>
  <c r="BM13" i="9"/>
  <c r="R13" i="4" s="1"/>
  <c r="BM30" i="9"/>
  <c r="R30" i="4" s="1"/>
  <c r="BM28" i="9"/>
  <c r="R28" i="4" s="1"/>
  <c r="BM11" i="9"/>
  <c r="R11" i="4" s="1"/>
  <c r="BM38" i="9"/>
  <c r="R38" i="4" s="1"/>
  <c r="BM22" i="9"/>
  <c r="R22" i="4" s="1"/>
  <c r="BM39" i="9"/>
  <c r="R39" i="4" s="1"/>
  <c r="BM23" i="9"/>
  <c r="R23" i="4" s="1"/>
  <c r="BM6" i="9"/>
  <c r="R6" i="4" s="1"/>
  <c r="BM32" i="9"/>
  <c r="R32" i="4" s="1"/>
  <c r="BM15" i="9"/>
  <c r="R15" i="4" s="1"/>
  <c r="BM31" i="9"/>
  <c r="R31" i="4" s="1"/>
  <c r="BM14" i="9"/>
  <c r="R14" i="4" s="1"/>
  <c r="BM36" i="9"/>
  <c r="R36" i="4" s="1"/>
  <c r="BM19" i="9"/>
  <c r="R19" i="4" s="1"/>
  <c r="BM25" i="9"/>
  <c r="R25" i="4" s="1"/>
  <c r="BM8" i="9"/>
  <c r="R8" i="4" s="1"/>
  <c r="BM20" i="9"/>
  <c r="R20" i="4" s="1"/>
  <c r="BM33" i="9"/>
  <c r="R33" i="4" s="1"/>
  <c r="BM17" i="9"/>
  <c r="R17" i="4" s="1"/>
  <c r="BM40" i="9"/>
  <c r="R40" i="4" s="1"/>
  <c r="BM24" i="9"/>
  <c r="R24" i="4" s="1"/>
  <c r="BM7" i="9"/>
  <c r="R7" i="4" s="1"/>
  <c r="W28" i="9"/>
  <c r="O28" i="4" s="1"/>
  <c r="W11" i="9"/>
  <c r="O11" i="4" s="1"/>
  <c r="BM35" i="9"/>
  <c r="R35" i="4" s="1"/>
  <c r="BM37" i="9"/>
  <c r="R37" i="4" s="1"/>
  <c r="BM21" i="9"/>
  <c r="R21" i="4" s="1"/>
  <c r="BD26" i="9"/>
  <c r="Q26" i="4" s="1"/>
  <c r="BM34" i="9"/>
  <c r="R34" i="4" s="1"/>
  <c r="BM27" i="9"/>
  <c r="R27" i="4" s="1"/>
  <c r="BM10" i="9"/>
  <c r="R10" i="4" s="1"/>
  <c r="BM29" i="9"/>
  <c r="R29" i="4" s="1"/>
  <c r="BM12" i="9"/>
  <c r="R12" i="4" s="1"/>
  <c r="W37" i="9"/>
  <c r="O37" i="4" s="1"/>
  <c r="BM26" i="9"/>
  <c r="R26" i="4" s="1"/>
  <c r="BM9" i="9"/>
  <c r="R9" i="4" s="1"/>
  <c r="W36" i="9"/>
  <c r="O36" i="4" s="1"/>
  <c r="W24" i="9"/>
  <c r="O24" i="4" s="1"/>
  <c r="W40" i="9"/>
  <c r="O40" i="4" s="1"/>
  <c r="W7" i="9"/>
  <c r="O7" i="4" s="1"/>
  <c r="W39" i="9"/>
  <c r="O39" i="4" s="1"/>
  <c r="W23" i="9"/>
  <c r="O23" i="4" s="1"/>
  <c r="W6" i="9"/>
  <c r="O6" i="4" s="1"/>
  <c r="L5" i="9"/>
  <c r="N5" i="4" s="1"/>
  <c r="W29" i="9"/>
  <c r="O29" i="4" s="1"/>
  <c r="W12" i="9"/>
  <c r="O12" i="4" s="1"/>
  <c r="BD12" i="9"/>
  <c r="Q12" i="4" s="1"/>
  <c r="BD28" i="9"/>
  <c r="Q28" i="4" s="1"/>
  <c r="W26" i="9"/>
  <c r="O26" i="4" s="1"/>
  <c r="W9" i="9"/>
  <c r="O9" i="4" s="1"/>
  <c r="W38" i="9"/>
  <c r="O38" i="4" s="1"/>
  <c r="W22" i="9"/>
  <c r="O22" i="4" s="1"/>
  <c r="W21" i="9"/>
  <c r="O21" i="4" s="1"/>
  <c r="W20" i="9"/>
  <c r="O20" i="4" s="1"/>
  <c r="W5" i="9"/>
  <c r="O5" i="4" s="1"/>
  <c r="W25" i="9"/>
  <c r="O25" i="4" s="1"/>
  <c r="W8" i="9"/>
  <c r="O8" i="4" s="1"/>
  <c r="W27" i="9"/>
  <c r="O27" i="4" s="1"/>
  <c r="W10" i="9"/>
  <c r="O10" i="4" s="1"/>
  <c r="W32" i="9"/>
  <c r="O32" i="4" s="1"/>
  <c r="W15" i="9"/>
  <c r="O15" i="4" s="1"/>
  <c r="W35" i="9"/>
  <c r="O35" i="4" s="1"/>
  <c r="W19" i="9"/>
  <c r="O19" i="4" s="1"/>
  <c r="BD31" i="9"/>
  <c r="Q31" i="4" s="1"/>
  <c r="BD15" i="9"/>
  <c r="Q15" i="4" s="1"/>
  <c r="W31" i="9"/>
  <c r="O31" i="4" s="1"/>
  <c r="W14" i="9"/>
  <c r="O14" i="4" s="1"/>
  <c r="W34" i="9"/>
  <c r="O34" i="4" s="1"/>
  <c r="W18" i="9"/>
  <c r="O18" i="4" s="1"/>
  <c r="W30" i="9"/>
  <c r="O30" i="4" s="1"/>
  <c r="W13" i="9"/>
  <c r="O13" i="4" s="1"/>
  <c r="W33" i="9"/>
  <c r="O33" i="4" s="1"/>
  <c r="W17" i="9"/>
  <c r="O17" i="4" s="1"/>
  <c r="L39" i="9"/>
  <c r="N39" i="4" s="1"/>
  <c r="L36" i="9"/>
  <c r="N36" i="4" s="1"/>
  <c r="L38" i="9"/>
  <c r="N38" i="4" s="1"/>
  <c r="L22" i="9"/>
  <c r="N22" i="4" s="1"/>
  <c r="L6" i="9"/>
  <c r="N6" i="4" s="1"/>
  <c r="L34" i="9"/>
  <c r="N34" i="4" s="1"/>
  <c r="L18" i="9"/>
  <c r="N18" i="4" s="1"/>
  <c r="L31" i="9"/>
  <c r="N31" i="4" s="1"/>
  <c r="L15" i="9"/>
  <c r="N15" i="4" s="1"/>
  <c r="BD33" i="9"/>
  <c r="Q33" i="4" s="1"/>
  <c r="BD17" i="9"/>
  <c r="Q17" i="4" s="1"/>
  <c r="L25" i="9"/>
  <c r="N25" i="4" s="1"/>
  <c r="L9" i="9"/>
  <c r="N9" i="4" s="1"/>
  <c r="L23" i="9"/>
  <c r="N23" i="4" s="1"/>
  <c r="L30" i="9"/>
  <c r="N30" i="4" s="1"/>
  <c r="BD25" i="9"/>
  <c r="Q25" i="4" s="1"/>
  <c r="BD5" i="9"/>
  <c r="Q5" i="4" s="1"/>
  <c r="BD9" i="9"/>
  <c r="Q9" i="4" s="1"/>
  <c r="L14" i="9"/>
  <c r="N14" i="4" s="1"/>
  <c r="L27" i="9"/>
  <c r="N27" i="4" s="1"/>
  <c r="L26" i="9"/>
  <c r="N26" i="4" s="1"/>
  <c r="L10" i="9"/>
  <c r="N10" i="4" s="1"/>
  <c r="BD30" i="9"/>
  <c r="Q30" i="4" s="1"/>
  <c r="BD14" i="9"/>
  <c r="Q14" i="4" s="1"/>
  <c r="L11" i="9"/>
  <c r="N11" i="4" s="1"/>
  <c r="L40" i="9"/>
  <c r="N40" i="4" s="1"/>
  <c r="L24" i="9"/>
  <c r="N24" i="4" s="1"/>
  <c r="L8" i="9"/>
  <c r="N8" i="4" s="1"/>
  <c r="L7" i="9"/>
  <c r="N7" i="4" s="1"/>
  <c r="BD13" i="9"/>
  <c r="Q13" i="4" s="1"/>
  <c r="L35" i="9"/>
  <c r="N35" i="4" s="1"/>
  <c r="L19" i="9"/>
  <c r="N19" i="4" s="1"/>
  <c r="BD39" i="9"/>
  <c r="Q39" i="4" s="1"/>
  <c r="BD23" i="9"/>
  <c r="Q23" i="4" s="1"/>
  <c r="BD7" i="9"/>
  <c r="Q7" i="4" s="1"/>
  <c r="BD27" i="9"/>
  <c r="Q27" i="4" s="1"/>
  <c r="BD11" i="9"/>
  <c r="Q11" i="4" s="1"/>
  <c r="L20" i="9"/>
  <c r="N20" i="4" s="1"/>
  <c r="BD38" i="9"/>
  <c r="Q38" i="4" s="1"/>
  <c r="BD22" i="9"/>
  <c r="Q22" i="4" s="1"/>
  <c r="BD6" i="9"/>
  <c r="Q6" i="4" s="1"/>
  <c r="BD10" i="9"/>
  <c r="Q10" i="4" s="1"/>
  <c r="BD37" i="9"/>
  <c r="Q37" i="4" s="1"/>
  <c r="BD21" i="9"/>
  <c r="Q21" i="4" s="1"/>
  <c r="BD36" i="9"/>
  <c r="Q36" i="4" s="1"/>
  <c r="BD20" i="9"/>
  <c r="Q20" i="4" s="1"/>
  <c r="BD29" i="9"/>
  <c r="Q29" i="4" s="1"/>
  <c r="L21" i="9"/>
  <c r="N21" i="4" s="1"/>
  <c r="L33" i="9"/>
  <c r="N33" i="4" s="1"/>
  <c r="L17" i="9"/>
  <c r="N17" i="4" s="1"/>
  <c r="L32" i="9"/>
  <c r="N32" i="4" s="1"/>
  <c r="L16" i="9"/>
  <c r="N16" i="4" s="1"/>
  <c r="BD40" i="9"/>
  <c r="Q40" i="4" s="1"/>
  <c r="BD24" i="9"/>
  <c r="Q24" i="4" s="1"/>
  <c r="BD8" i="9"/>
  <c r="Q8" i="4" s="1"/>
  <c r="BD35" i="9"/>
  <c r="Q35" i="4" s="1"/>
  <c r="BD19" i="9"/>
  <c r="Q19" i="4" s="1"/>
  <c r="BD18" i="9"/>
  <c r="Q18" i="4" s="1"/>
  <c r="L29" i="9"/>
  <c r="N29" i="4" s="1"/>
  <c r="L13" i="9"/>
  <c r="N13" i="4" s="1"/>
  <c r="L37" i="9"/>
  <c r="N37" i="4" s="1"/>
  <c r="BD34" i="9"/>
  <c r="Q34" i="4" s="1"/>
  <c r="L28" i="9"/>
  <c r="N28" i="4" s="1"/>
  <c r="L12" i="9"/>
  <c r="N12" i="4" s="1"/>
  <c r="BD32" i="9"/>
  <c r="Q32" i="4" s="1"/>
  <c r="BD16" i="9"/>
  <c r="Q16" i="4" s="1"/>
  <c r="BI17" i="8"/>
  <c r="J17" i="4" s="1"/>
  <c r="BI29" i="8"/>
  <c r="J29" i="4" s="1"/>
  <c r="BI13" i="8"/>
  <c r="J13" i="4" s="1"/>
  <c r="BI32" i="8"/>
  <c r="J32" i="4" s="1"/>
  <c r="BI16" i="8"/>
  <c r="J16" i="4" s="1"/>
  <c r="BI37" i="8"/>
  <c r="J37" i="4" s="1"/>
  <c r="BI9" i="8"/>
  <c r="J9" i="4" s="1"/>
  <c r="BI20" i="8"/>
  <c r="J20" i="4" s="1"/>
  <c r="BI28" i="8"/>
  <c r="J28" i="4" s="1"/>
  <c r="BI12" i="8"/>
  <c r="J12" i="4" s="1"/>
  <c r="BI36" i="8"/>
  <c r="J36" i="4" s="1"/>
  <c r="BI40" i="8"/>
  <c r="J40" i="4" s="1"/>
  <c r="BI8" i="8"/>
  <c r="J8" i="4" s="1"/>
  <c r="BI27" i="8"/>
  <c r="J27" i="4" s="1"/>
  <c r="BI11" i="8"/>
  <c r="J11" i="4" s="1"/>
  <c r="BI15" i="8"/>
  <c r="J15" i="4" s="1"/>
  <c r="BI35" i="8"/>
  <c r="J35" i="4" s="1"/>
  <c r="BI30" i="8"/>
  <c r="J30" i="4" s="1"/>
  <c r="BI26" i="8"/>
  <c r="J26" i="4" s="1"/>
  <c r="BI34" i="8"/>
  <c r="J34" i="4" s="1"/>
  <c r="BI10" i="8"/>
  <c r="J10" i="4" s="1"/>
  <c r="BI14" i="8"/>
  <c r="J14" i="4" s="1"/>
  <c r="BI18" i="8"/>
  <c r="J18" i="4" s="1"/>
  <c r="BI24" i="8"/>
  <c r="J24" i="4" s="1"/>
  <c r="BI39" i="8"/>
  <c r="J39" i="4" s="1"/>
  <c r="BI23" i="8"/>
  <c r="J23" i="4" s="1"/>
  <c r="BI7" i="8"/>
  <c r="J7" i="4" s="1"/>
  <c r="BI31" i="8"/>
  <c r="J31" i="4" s="1"/>
  <c r="BI19" i="8"/>
  <c r="J19" i="4" s="1"/>
  <c r="BI38" i="8"/>
  <c r="J38" i="4" s="1"/>
  <c r="BI22" i="8"/>
  <c r="J22" i="4" s="1"/>
  <c r="BI6" i="8"/>
  <c r="J6" i="4" s="1"/>
  <c r="BI21" i="8"/>
  <c r="J21" i="4" s="1"/>
  <c r="BI33" i="8"/>
  <c r="J33" i="4" s="1"/>
  <c r="BI5" i="8"/>
  <c r="J5" i="4" s="1"/>
  <c r="BI25" i="8"/>
  <c r="J25" i="4" s="1"/>
  <c r="AG19" i="8"/>
  <c r="I19" i="4" s="1"/>
  <c r="AG37" i="8"/>
  <c r="I37" i="4" s="1"/>
  <c r="AG29" i="8"/>
  <c r="I29" i="4" s="1"/>
  <c r="AG13" i="8"/>
  <c r="I13" i="4" s="1"/>
  <c r="AG21" i="8"/>
  <c r="I21" i="4" s="1"/>
  <c r="AG36" i="8"/>
  <c r="I36" i="4" s="1"/>
  <c r="AG20" i="8"/>
  <c r="I20" i="4" s="1"/>
  <c r="AG35" i="8"/>
  <c r="I35" i="4" s="1"/>
  <c r="AG34" i="8"/>
  <c r="I34" i="4" s="1"/>
  <c r="AG18" i="8"/>
  <c r="I18" i="4" s="1"/>
  <c r="AG14" i="8"/>
  <c r="I14" i="4" s="1"/>
  <c r="Q40" i="8"/>
  <c r="H40" i="4" s="1"/>
  <c r="Q7" i="8"/>
  <c r="H7" i="4" s="1"/>
  <c r="AG38" i="8"/>
  <c r="I38" i="4" s="1"/>
  <c r="AG22" i="8"/>
  <c r="I22" i="4" s="1"/>
  <c r="AG6" i="8"/>
  <c r="I6" i="4" s="1"/>
  <c r="AG26" i="8"/>
  <c r="I26" i="4" s="1"/>
  <c r="AG10" i="8"/>
  <c r="I10" i="4" s="1"/>
  <c r="AG30" i="8"/>
  <c r="I30" i="4" s="1"/>
  <c r="Q23" i="8"/>
  <c r="H23" i="4" s="1"/>
  <c r="Q37" i="8"/>
  <c r="H37" i="4" s="1"/>
  <c r="Q21" i="8"/>
  <c r="H21" i="4" s="1"/>
  <c r="Q36" i="8"/>
  <c r="H36" i="4" s="1"/>
  <c r="Q20" i="8"/>
  <c r="H20" i="4" s="1"/>
  <c r="AG40" i="8"/>
  <c r="I40" i="4" s="1"/>
  <c r="AG24" i="8"/>
  <c r="I24" i="4" s="1"/>
  <c r="AG8" i="8"/>
  <c r="I8" i="4" s="1"/>
  <c r="AG28" i="8"/>
  <c r="I28" i="4" s="1"/>
  <c r="AG12" i="8"/>
  <c r="I12" i="4" s="1"/>
  <c r="AG32" i="8"/>
  <c r="I32" i="4" s="1"/>
  <c r="AG16" i="8"/>
  <c r="I16" i="4" s="1"/>
  <c r="AG5" i="8"/>
  <c r="I5" i="4" s="1"/>
  <c r="AG25" i="8"/>
  <c r="I25" i="4" s="1"/>
  <c r="AG9" i="8"/>
  <c r="I9" i="4" s="1"/>
  <c r="AG33" i="8"/>
  <c r="I33" i="4" s="1"/>
  <c r="AG17" i="8"/>
  <c r="I17" i="4" s="1"/>
  <c r="AG39" i="8"/>
  <c r="I39" i="4" s="1"/>
  <c r="AG23" i="8"/>
  <c r="I23" i="4" s="1"/>
  <c r="AG7" i="8"/>
  <c r="I7" i="4" s="1"/>
  <c r="AG27" i="8"/>
  <c r="I27" i="4" s="1"/>
  <c r="AG11" i="8"/>
  <c r="I11" i="4" s="1"/>
  <c r="AG31" i="8"/>
  <c r="I31" i="4" s="1"/>
  <c r="AG15" i="8"/>
  <c r="I15" i="4" s="1"/>
  <c r="Q35" i="8"/>
  <c r="H35" i="4" s="1"/>
  <c r="Q19" i="8"/>
  <c r="H19" i="4" s="1"/>
  <c r="Q25" i="8"/>
  <c r="H25" i="4" s="1"/>
  <c r="Q9" i="8"/>
  <c r="H9" i="4" s="1"/>
  <c r="Q5" i="8"/>
  <c r="H5" i="4" s="1"/>
  <c r="Q24" i="8"/>
  <c r="H24" i="4" s="1"/>
  <c r="Q8" i="8"/>
  <c r="H8" i="4" s="1"/>
  <c r="Q6" i="8"/>
  <c r="H6" i="4" s="1"/>
  <c r="Q38" i="8"/>
  <c r="H38" i="4" s="1"/>
  <c r="Q22" i="8"/>
  <c r="H22" i="4" s="1"/>
  <c r="Q28" i="8"/>
  <c r="H28" i="4" s="1"/>
  <c r="Q12" i="8"/>
  <c r="H12" i="4" s="1"/>
  <c r="Q31" i="8"/>
  <c r="H31" i="4" s="1"/>
  <c r="Q15" i="8"/>
  <c r="H15" i="4" s="1"/>
  <c r="Q34" i="8"/>
  <c r="H34" i="4" s="1"/>
  <c r="Q18" i="8"/>
  <c r="H18" i="4" s="1"/>
  <c r="Q27" i="8"/>
  <c r="H27" i="4" s="1"/>
  <c r="Q11" i="8"/>
  <c r="H11" i="4" s="1"/>
  <c r="Q30" i="8"/>
  <c r="H30" i="4" s="1"/>
  <c r="Q14" i="8"/>
  <c r="H14" i="4" s="1"/>
  <c r="Q33" i="8"/>
  <c r="H33" i="4" s="1"/>
  <c r="Q17" i="8"/>
  <c r="H17" i="4" s="1"/>
  <c r="Q26" i="8"/>
  <c r="H26" i="4" s="1"/>
  <c r="Q10" i="8"/>
  <c r="H10" i="4" s="1"/>
  <c r="Q29" i="8"/>
  <c r="H29" i="4" s="1"/>
  <c r="Q13" i="8"/>
  <c r="H13" i="4" s="1"/>
  <c r="Q32" i="8"/>
  <c r="H32" i="4" s="1"/>
  <c r="Q16" i="8"/>
  <c r="H16" i="4" s="1"/>
  <c r="CM24" i="6"/>
  <c r="D24" i="4" s="1"/>
  <c r="CM30" i="6"/>
  <c r="D30" i="4" s="1"/>
  <c r="CM14" i="6"/>
  <c r="D14" i="4" s="1"/>
  <c r="CM17" i="6"/>
  <c r="D17" i="4" s="1"/>
  <c r="CM40" i="6"/>
  <c r="D40" i="4" s="1"/>
  <c r="CM8" i="6"/>
  <c r="D8" i="4" s="1"/>
  <c r="CM21" i="6"/>
  <c r="D21" i="4" s="1"/>
  <c r="CM36" i="6"/>
  <c r="D36" i="4" s="1"/>
  <c r="CM23" i="6"/>
  <c r="D23" i="4" s="1"/>
  <c r="CM20" i="6"/>
  <c r="D20" i="4" s="1"/>
  <c r="CM12" i="6"/>
  <c r="D12" i="4" s="1"/>
  <c r="CM16" i="6"/>
  <c r="D16" i="4" s="1"/>
  <c r="CM35" i="6"/>
  <c r="D35" i="4" s="1"/>
  <c r="CM19" i="6"/>
  <c r="D19" i="4" s="1"/>
  <c r="CM39" i="6"/>
  <c r="D39" i="4" s="1"/>
  <c r="CM7" i="6"/>
  <c r="D7" i="4" s="1"/>
  <c r="CM31" i="6"/>
  <c r="D31" i="4" s="1"/>
  <c r="CM15" i="6"/>
  <c r="D15" i="4" s="1"/>
  <c r="CM34" i="6"/>
  <c r="D34" i="4" s="1"/>
  <c r="CM18" i="6"/>
  <c r="D18" i="4" s="1"/>
  <c r="CM38" i="6"/>
  <c r="D38" i="4" s="1"/>
  <c r="CM22" i="6"/>
  <c r="D22" i="4" s="1"/>
  <c r="CM6" i="6"/>
  <c r="D6" i="4" s="1"/>
  <c r="CM28" i="6"/>
  <c r="D28" i="4" s="1"/>
  <c r="CM32" i="6"/>
  <c r="D32" i="4" s="1"/>
  <c r="CM27" i="6"/>
  <c r="D27" i="4" s="1"/>
  <c r="CM11" i="6"/>
  <c r="D11" i="4" s="1"/>
  <c r="CM26" i="6"/>
  <c r="D26" i="4" s="1"/>
  <c r="CM10" i="6"/>
  <c r="D10" i="4" s="1"/>
  <c r="CM5" i="6"/>
  <c r="D5" i="4" s="1"/>
  <c r="CM25" i="6"/>
  <c r="D25" i="4" s="1"/>
  <c r="CM9" i="6"/>
  <c r="D9" i="4" s="1"/>
  <c r="BE25" i="6"/>
  <c r="C25" i="4" s="1"/>
  <c r="BE29" i="6"/>
  <c r="C29" i="4" s="1"/>
  <c r="BE13" i="6"/>
  <c r="C13" i="4" s="1"/>
  <c r="BE33" i="6"/>
  <c r="C33" i="4" s="1"/>
  <c r="BE21" i="6"/>
  <c r="C21" i="4" s="1"/>
  <c r="BE17" i="6"/>
  <c r="C17" i="4" s="1"/>
  <c r="BE9" i="6"/>
  <c r="C9" i="4" s="1"/>
  <c r="BE37" i="6"/>
  <c r="C37" i="4" s="1"/>
  <c r="BE19" i="6"/>
  <c r="C19" i="4" s="1"/>
  <c r="BE40" i="6"/>
  <c r="C40" i="4" s="1"/>
  <c r="BE24" i="6"/>
  <c r="C24" i="4" s="1"/>
  <c r="BE8" i="6"/>
  <c r="C8" i="4" s="1"/>
  <c r="BE12" i="6"/>
  <c r="C12" i="4" s="1"/>
  <c r="BE32" i="6"/>
  <c r="C32" i="4" s="1"/>
  <c r="BE16" i="6"/>
  <c r="C16" i="4" s="1"/>
  <c r="BE36" i="6"/>
  <c r="C36" i="4" s="1"/>
  <c r="BE20" i="6"/>
  <c r="C20" i="4" s="1"/>
  <c r="BE28" i="6"/>
  <c r="C28" i="4" s="1"/>
  <c r="BE39" i="6"/>
  <c r="C39" i="4" s="1"/>
  <c r="BE23" i="6"/>
  <c r="C23" i="4" s="1"/>
  <c r="BE7" i="6"/>
  <c r="C7" i="4" s="1"/>
  <c r="BE27" i="6"/>
  <c r="C27" i="4" s="1"/>
  <c r="BE11" i="6"/>
  <c r="C11" i="4" s="1"/>
  <c r="BE31" i="6"/>
  <c r="C31" i="4" s="1"/>
  <c r="BE15" i="6"/>
  <c r="C15" i="4" s="1"/>
  <c r="BE35" i="6"/>
  <c r="C35" i="4" s="1"/>
  <c r="BE30" i="6"/>
  <c r="C30" i="4" s="1"/>
  <c r="BE34" i="6"/>
  <c r="C34" i="4" s="1"/>
  <c r="BE26" i="6"/>
  <c r="C26" i="4" s="1"/>
  <c r="BE5" i="6"/>
  <c r="C5" i="4" s="1"/>
  <c r="BE22" i="6"/>
  <c r="C22" i="4" s="1"/>
  <c r="BE18" i="6"/>
  <c r="C18" i="4" s="1"/>
  <c r="BE14" i="6"/>
  <c r="C14" i="4" s="1"/>
  <c r="BE38" i="6"/>
  <c r="C38" i="4" s="1"/>
  <c r="BE6" i="6"/>
  <c r="C6" i="4" s="1"/>
  <c r="BE10" i="6"/>
  <c r="C10" i="4" s="1"/>
  <c r="AC6" i="6"/>
  <c r="B6" i="4" s="1"/>
  <c r="AC10" i="6"/>
  <c r="B10" i="4" s="1"/>
  <c r="AC14" i="6"/>
  <c r="B14" i="4" s="1"/>
  <c r="AC30" i="6"/>
  <c r="B30" i="4" s="1"/>
  <c r="AC38" i="6"/>
  <c r="B38" i="4" s="1"/>
  <c r="AC26" i="6"/>
  <c r="B26" i="4" s="1"/>
  <c r="AC22" i="6"/>
  <c r="B22" i="4" s="1"/>
  <c r="AC9" i="6"/>
  <c r="B9" i="4" s="1"/>
  <c r="AC37" i="6"/>
  <c r="B37" i="4" s="1"/>
  <c r="AC40" i="6"/>
  <c r="B40" i="4" s="1"/>
  <c r="AC21" i="6"/>
  <c r="B21" i="4" s="1"/>
  <c r="AC25" i="6"/>
  <c r="B25" i="4" s="1"/>
  <c r="AC13" i="6"/>
  <c r="B13" i="4" s="1"/>
  <c r="AC8" i="6"/>
  <c r="B8" i="4" s="1"/>
  <c r="AC5" i="6"/>
  <c r="B5" i="4" s="1"/>
  <c r="AC29" i="6"/>
  <c r="B29" i="4" s="1"/>
  <c r="AC24" i="6"/>
  <c r="B24" i="4" s="1"/>
  <c r="AC28" i="6"/>
  <c r="B28" i="4" s="1"/>
  <c r="AC12" i="6"/>
  <c r="B12" i="4" s="1"/>
  <c r="AC27" i="6"/>
  <c r="B27" i="4" s="1"/>
  <c r="AC11" i="6"/>
  <c r="B11" i="4" s="1"/>
  <c r="AC31" i="6"/>
  <c r="B31" i="4" s="1"/>
  <c r="AC15" i="6"/>
  <c r="B15" i="4" s="1"/>
  <c r="AC39" i="6"/>
  <c r="B39" i="4" s="1"/>
  <c r="AC23" i="6"/>
  <c r="B23" i="4" s="1"/>
  <c r="AC7" i="6"/>
  <c r="B7" i="4" s="1"/>
  <c r="AC32" i="6"/>
  <c r="B32" i="4" s="1"/>
  <c r="AC19" i="6"/>
  <c r="B19" i="4" s="1"/>
  <c r="AC34" i="6"/>
  <c r="B34" i="4" s="1"/>
  <c r="AC33" i="6"/>
  <c r="B33" i="4" s="1"/>
  <c r="AC17" i="6"/>
  <c r="B17" i="4" s="1"/>
  <c r="AC36" i="6"/>
  <c r="B36" i="4" s="1"/>
  <c r="AC35" i="6"/>
  <c r="B35" i="4" s="1"/>
  <c r="AC20" i="6"/>
  <c r="B20" i="4" s="1"/>
  <c r="AC16" i="6"/>
  <c r="B16" i="4" s="1"/>
  <c r="AC18" i="6"/>
  <c r="B18" i="4" s="1"/>
</calcChain>
</file>

<file path=xl/sharedStrings.xml><?xml version="1.0" encoding="utf-8"?>
<sst xmlns="http://schemas.openxmlformats.org/spreadsheetml/2006/main" count="598" uniqueCount="169">
  <si>
    <t>Классы</t>
  </si>
  <si>
    <t>Задание</t>
  </si>
  <si>
    <t>МСУ</t>
  </si>
  <si>
    <t>Приморский край</t>
  </si>
  <si>
    <t>Лазовский муниципальный округ</t>
  </si>
  <si>
    <t>Владивостокский городской округ</t>
  </si>
  <si>
    <t>Артемовский городской округ</t>
  </si>
  <si>
    <t>Кавалеровский муниципальный округ</t>
  </si>
  <si>
    <t>Партизанский муниципальный округ</t>
  </si>
  <si>
    <t>Черниговский муниципальный округ</t>
  </si>
  <si>
    <t>Яковлевский муниципальный округ</t>
  </si>
  <si>
    <t>Ольгинский муниципальный округ</t>
  </si>
  <si>
    <t>Октябрьский муниципальный округ</t>
  </si>
  <si>
    <t>Анучинский муниципальный округ</t>
  </si>
  <si>
    <t>Ханкайский муниципальный округ</t>
  </si>
  <si>
    <t>Большой Камень</t>
  </si>
  <si>
    <t>Дальнереченский муниципальный район</t>
  </si>
  <si>
    <t>Фокино</t>
  </si>
  <si>
    <t>Дальнереченский городской округ</t>
  </si>
  <si>
    <t>Пожарский муниципальный округ</t>
  </si>
  <si>
    <t>Партизанский городской округ</t>
  </si>
  <si>
    <t>Спасск-Дальний</t>
  </si>
  <si>
    <t>Уссурийский городской округ</t>
  </si>
  <si>
    <t>Шкотовский муниципальный округ</t>
  </si>
  <si>
    <t>Кировский муниципальный район</t>
  </si>
  <si>
    <t>Хорольский муниципальный округ</t>
  </si>
  <si>
    <t>Чугуевский муниципальный округ</t>
  </si>
  <si>
    <t>Спасский муниципальный район</t>
  </si>
  <si>
    <t>Тернейский муниципальный округ</t>
  </si>
  <si>
    <t>Арсеньевский городской округ</t>
  </si>
  <si>
    <t>Пограничный муниципальный округ</t>
  </si>
  <si>
    <t>Надеждинский муниципальный район</t>
  </si>
  <si>
    <t>Хасанский муниципальный округ</t>
  </si>
  <si>
    <t>Находкинский городской округ</t>
  </si>
  <si>
    <t>Дальнегорский городской округ</t>
  </si>
  <si>
    <t>Лесозаводский городской округ</t>
  </si>
  <si>
    <t>Уровень заданий</t>
  </si>
  <si>
    <t>Базовый</t>
  </si>
  <si>
    <t>Повышенный</t>
  </si>
  <si>
    <t>Уважаемые коллеги!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</si>
  <si>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</si>
  <si>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</si>
  <si>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</si>
  <si>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</si>
  <si>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</si>
  <si>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</si>
  <si>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</si>
  <si>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</si>
  <si>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</si>
  <si>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таблице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</si>
  <si>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Михайловский муниципальный округ</t>
  </si>
  <si>
    <t>Красноармейский муниципальный округ</t>
  </si>
  <si>
    <t>РФ</t>
  </si>
  <si>
    <t>Задания</t>
  </si>
  <si>
    <t>В таблице представлены данные по достижению планируемых результатов участниками всероссийской проверочной работы (далее – ВПР) за 2023-2025 гг. по следующим показателям ожидаемой решаемости :</t>
  </si>
  <si>
    <t>9</t>
  </si>
  <si>
    <t>1.1</t>
  </si>
  <si>
    <t>1.2</t>
  </si>
  <si>
    <t>средн. 1</t>
  </si>
  <si>
    <t>2.1</t>
  </si>
  <si>
    <t>2.2</t>
  </si>
  <si>
    <t>средн. 2</t>
  </si>
  <si>
    <t>3.1</t>
  </si>
  <si>
    <t>3.2</t>
  </si>
  <si>
    <t>средн. 3</t>
  </si>
  <si>
    <t>4.2</t>
  </si>
  <si>
    <t>4.1</t>
  </si>
  <si>
    <t>4.3</t>
  </si>
  <si>
    <t>средн. 4</t>
  </si>
  <si>
    <t>6.1</t>
  </si>
  <si>
    <t>6.2</t>
  </si>
  <si>
    <t>7.1</t>
  </si>
  <si>
    <t>7.2</t>
  </si>
  <si>
    <t>средн. 7</t>
  </si>
  <si>
    <t>Среднее</t>
  </si>
  <si>
    <t>средн. 6</t>
  </si>
  <si>
    <t>нет</t>
  </si>
  <si>
    <t>8</t>
  </si>
  <si>
    <t>8 класс</t>
  </si>
  <si>
    <t>Зеленым цветом выделены задания, результаты которых выше коридора ожидаемой решаемости</t>
  </si>
  <si>
    <t>5 класс</t>
  </si>
  <si>
    <t>6 класс</t>
  </si>
  <si>
    <t>7 класс</t>
  </si>
  <si>
    <t>5 классы</t>
  </si>
  <si>
    <t>1-10</t>
  </si>
  <si>
    <t>1.3</t>
  </si>
  <si>
    <t>5</t>
  </si>
  <si>
    <t>10K1</t>
  </si>
  <si>
    <t>10K2</t>
  </si>
  <si>
    <t>10K3</t>
  </si>
  <si>
    <t>средн. 10</t>
  </si>
  <si>
    <t>14, 16</t>
  </si>
  <si>
    <t>3</t>
  </si>
  <si>
    <t>11</t>
  </si>
  <si>
    <t>17</t>
  </si>
  <si>
    <t>5.1</t>
  </si>
  <si>
    <t>5.2</t>
  </si>
  <si>
    <t>6</t>
  </si>
  <si>
    <t>7</t>
  </si>
  <si>
    <t>8К1</t>
  </si>
  <si>
    <t>8К2</t>
  </si>
  <si>
    <t>10</t>
  </si>
  <si>
    <t>12.1</t>
  </si>
  <si>
    <t>12.2</t>
  </si>
  <si>
    <t>13</t>
  </si>
  <si>
    <t>15.1</t>
  </si>
  <si>
    <t>15.2</t>
  </si>
  <si>
    <t>15.3</t>
  </si>
  <si>
    <t>18</t>
  </si>
  <si>
    <t>19</t>
  </si>
  <si>
    <t>1-13, 17-19</t>
  </si>
  <si>
    <t>средн. 16</t>
  </si>
  <si>
    <t>16.1</t>
  </si>
  <si>
    <t>16.2</t>
  </si>
  <si>
    <t>средн. 5</t>
  </si>
  <si>
    <t>средн. 8</t>
  </si>
  <si>
    <t>средн. 12</t>
  </si>
  <si>
    <t>средн. 15</t>
  </si>
  <si>
    <t>6 классы</t>
  </si>
  <si>
    <t>3, 7, 8</t>
  </si>
  <si>
    <t>1, 2, 4-6, 9, 10</t>
  </si>
  <si>
    <t>1.1.</t>
  </si>
  <si>
    <t>средн.1</t>
  </si>
  <si>
    <t>3, 6, 7, 14</t>
  </si>
  <si>
    <t>1, 2, 4, 5, 8-13, 15, 16</t>
  </si>
  <si>
    <t>средн. 11</t>
  </si>
  <si>
    <t>Средн. 10</t>
  </si>
  <si>
    <t>10.1</t>
  </si>
  <si>
    <t>10.2</t>
  </si>
  <si>
    <t>11.1</t>
  </si>
  <si>
    <t>11.2</t>
  </si>
  <si>
    <t>11.3</t>
  </si>
  <si>
    <t>11.4</t>
  </si>
  <si>
    <t>12К1</t>
  </si>
  <si>
    <t>12К2</t>
  </si>
  <si>
    <t>15</t>
  </si>
  <si>
    <t>16</t>
  </si>
  <si>
    <t>8.1</t>
  </si>
  <si>
    <t>8.2</t>
  </si>
  <si>
    <t>14.1</t>
  </si>
  <si>
    <t>14.2</t>
  </si>
  <si>
    <t>средн. 14</t>
  </si>
  <si>
    <t>7 классы</t>
  </si>
  <si>
    <t>2</t>
  </si>
  <si>
    <t>5-7, 9</t>
  </si>
  <si>
    <t>1-4, 8, 10</t>
  </si>
  <si>
    <t>4</t>
  </si>
  <si>
    <t>средн.6</t>
  </si>
  <si>
    <t>5, 9, 11, 15</t>
  </si>
  <si>
    <t xml:space="preserve">1-4, 6-8,  10, 12-14, 16-19 </t>
  </si>
  <si>
    <t>12</t>
  </si>
  <si>
    <t>14</t>
  </si>
  <si>
    <t>8 классы</t>
  </si>
  <si>
    <t xml:space="preserve">1-6, 8, 10-13, 15, 17 </t>
  </si>
  <si>
    <t>7, 9, 14, 16</t>
  </si>
  <si>
    <t>1-6, 9, 10</t>
  </si>
  <si>
    <t>7, 8</t>
  </si>
  <si>
    <t>1</t>
  </si>
  <si>
    <t>9.1</t>
  </si>
  <si>
    <t>9.2</t>
  </si>
  <si>
    <t>9.3</t>
  </si>
  <si>
    <t>Средн. 4</t>
  </si>
  <si>
    <t>средн. 9</t>
  </si>
  <si>
    <t>средн. 13</t>
  </si>
  <si>
    <t>13.2</t>
  </si>
  <si>
    <t>13.1</t>
  </si>
  <si>
    <t>14.3</t>
  </si>
  <si>
    <t>16.3</t>
  </si>
  <si>
    <t>нет результатов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</si>
</sst>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96">
    <xf numFmtId="0" fontId="0" fillId="0" borderId="0" xfId="0"/>
    <xf numFmtId="0" fontId="7" fillId="0" borderId="0" xfId="0" applyFont="1"/>
    <xf numFmtId="49" fontId="7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6" xfId="0" applyBorder="1"/>
    <xf numFmtId="0" fontId="6" fillId="0" borderId="0" xfId="0" applyFont="1"/>
    <xf numFmtId="0" fontId="9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2" fontId="7" fillId="3" borderId="3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0" borderId="20" xfId="0" applyFont="1" applyBorder="1"/>
    <xf numFmtId="0" fontId="7" fillId="3" borderId="1" xfId="0" applyFont="1" applyFill="1" applyBorder="1"/>
    <xf numFmtId="0" fontId="0" fillId="0" borderId="1" xfId="0" applyBorder="1"/>
    <xf numFmtId="0" fontId="0" fillId="0" borderId="19" xfId="0" applyBorder="1"/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2" fontId="7" fillId="3" borderId="12" xfId="0" applyNumberFormat="1" applyFont="1" applyFill="1" applyBorder="1" applyAlignment="1">
      <alignment horizontal="center" vertical="center"/>
    </xf>
    <xf numFmtId="2" fontId="0" fillId="4" borderId="15" xfId="0" applyNumberFormat="1" applyFill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2" fontId="7" fillId="4" borderId="3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2" fontId="7" fillId="3" borderId="31" xfId="0" applyNumberFormat="1" applyFont="1" applyFill="1" applyBorder="1" applyAlignment="1">
      <alignment horizontal="center" vertical="center"/>
    </xf>
    <xf numFmtId="2" fontId="7" fillId="0" borderId="31" xfId="0" applyNumberFormat="1" applyFont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2" fontId="7" fillId="0" borderId="22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2" fontId="7" fillId="3" borderId="22" xfId="0" applyNumberFormat="1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horizontal="center" vertical="center"/>
    </xf>
    <xf numFmtId="2" fontId="7" fillId="3" borderId="44" xfId="0" applyNumberFormat="1" applyFont="1" applyFill="1" applyBorder="1" applyAlignment="1">
      <alignment horizontal="center" vertical="center"/>
    </xf>
    <xf numFmtId="2" fontId="7" fillId="3" borderId="13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49" fontId="5" fillId="2" borderId="50" xfId="0" applyNumberFormat="1" applyFont="1" applyFill="1" applyBorder="1" applyAlignment="1">
      <alignment horizontal="center" vertical="center"/>
    </xf>
    <xf numFmtId="49" fontId="4" fillId="2" borderId="50" xfId="0" applyNumberFormat="1" applyFont="1" applyFill="1" applyBorder="1" applyAlignment="1">
      <alignment horizontal="center" vertical="center"/>
    </xf>
    <xf numFmtId="49" fontId="7" fillId="2" borderId="51" xfId="0" applyNumberFormat="1" applyFont="1" applyFill="1" applyBorder="1" applyAlignment="1">
      <alignment horizontal="center" vertical="center"/>
    </xf>
    <xf numFmtId="2" fontId="7" fillId="0" borderId="47" xfId="0" applyNumberFormat="1" applyFont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3" fillId="2" borderId="50" xfId="0" applyNumberFormat="1" applyFont="1" applyFill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49" fontId="0" fillId="0" borderId="0" xfId="0" applyNumberFormat="1"/>
    <xf numFmtId="2" fontId="0" fillId="0" borderId="45" xfId="0" applyNumberFormat="1" applyBorder="1" applyAlignment="1">
      <alignment horizontal="center" vertical="center"/>
    </xf>
    <xf numFmtId="2" fontId="7" fillId="0" borderId="21" xfId="0" applyNumberFormat="1" applyFont="1" applyBorder="1" applyAlignment="1">
      <alignment horizontal="center" vertical="center"/>
    </xf>
    <xf numFmtId="49" fontId="3" fillId="2" borderId="41" xfId="0" applyNumberFormat="1" applyFont="1" applyFill="1" applyBorder="1" applyAlignment="1">
      <alignment horizontal="center" vertical="center"/>
    </xf>
    <xf numFmtId="49" fontId="3" fillId="2" borderId="51" xfId="0" applyNumberFormat="1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49" fontId="7" fillId="2" borderId="51" xfId="0" applyNumberFormat="1" applyFont="1" applyFill="1" applyBorder="1" applyAlignment="1">
      <alignment horizontal="left" vertical="center"/>
    </xf>
    <xf numFmtId="2" fontId="7" fillId="0" borderId="48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2" fontId="0" fillId="0" borderId="55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7" fillId="3" borderId="55" xfId="0" applyNumberFormat="1" applyFont="1" applyFill="1" applyBorder="1" applyAlignment="1">
      <alignment horizontal="center" vertical="center"/>
    </xf>
    <xf numFmtId="0" fontId="7" fillId="0" borderId="28" xfId="0" applyFont="1" applyBorder="1"/>
    <xf numFmtId="2" fontId="7" fillId="3" borderId="5" xfId="0" applyNumberFormat="1" applyFont="1" applyFill="1" applyBorder="1" applyAlignment="1">
      <alignment horizontal="center" vertical="center"/>
    </xf>
    <xf numFmtId="2" fontId="0" fillId="4" borderId="5" xfId="0" applyNumberFormat="1" applyFill="1" applyBorder="1" applyAlignment="1">
      <alignment horizontal="center" vertical="center"/>
    </xf>
    <xf numFmtId="2" fontId="0" fillId="4" borderId="59" xfId="0" applyNumberForma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4" borderId="16" xfId="0" applyNumberFormat="1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2" fontId="0" fillId="4" borderId="18" xfId="0" applyNumberFormat="1" applyFill="1" applyBorder="1" applyAlignment="1">
      <alignment horizontal="center" vertical="center"/>
    </xf>
    <xf numFmtId="2" fontId="0" fillId="4" borderId="55" xfId="0" applyNumberFormat="1" applyFill="1" applyBorder="1" applyAlignment="1">
      <alignment horizontal="center" vertical="center"/>
    </xf>
    <xf numFmtId="49" fontId="2" fillId="2" borderId="50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2" fillId="2" borderId="50" xfId="0" applyFont="1" applyFill="1" applyBorder="1" applyAlignment="1">
      <alignment horizontal="center" vertical="center"/>
    </xf>
    <xf numFmtId="49" fontId="2" fillId="2" borderId="52" xfId="0" applyNumberFormat="1" applyFont="1" applyFill="1" applyBorder="1" applyAlignment="1">
      <alignment horizontal="center" vertical="center"/>
    </xf>
    <xf numFmtId="49" fontId="2" fillId="2" borderId="41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/>
    </xf>
    <xf numFmtId="2" fontId="0" fillId="4" borderId="12" xfId="0" applyNumberForma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54" xfId="0" applyBorder="1" applyAlignment="1">
      <alignment horizontal="center"/>
    </xf>
    <xf numFmtId="49" fontId="2" fillId="2" borderId="60" xfId="0" applyNumberFormat="1" applyFont="1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29" xfId="0" applyBorder="1" applyAlignment="1">
      <alignment horizontal="center"/>
    </xf>
    <xf numFmtId="2" fontId="0" fillId="0" borderId="29" xfId="0" applyNumberForma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2" fontId="7" fillId="0" borderId="63" xfId="0" applyNumberFormat="1" applyFont="1" applyBorder="1" applyAlignment="1">
      <alignment horizontal="center" vertical="center"/>
    </xf>
    <xf numFmtId="0" fontId="0" fillId="4" borderId="54" xfId="0" applyFill="1" applyBorder="1" applyAlignment="1">
      <alignment horizontal="center"/>
    </xf>
    <xf numFmtId="2" fontId="0" fillId="0" borderId="64" xfId="0" applyNumberFormat="1" applyBorder="1" applyAlignment="1">
      <alignment horizontal="center" vertical="center"/>
    </xf>
    <xf numFmtId="2" fontId="0" fillId="0" borderId="47" xfId="0" applyNumberFormat="1" applyBorder="1" applyAlignment="1">
      <alignment horizontal="center" vertical="center"/>
    </xf>
    <xf numFmtId="2" fontId="0" fillId="0" borderId="48" xfId="0" applyNumberFormat="1" applyBorder="1" applyAlignment="1">
      <alignment horizontal="center" vertical="center"/>
    </xf>
    <xf numFmtId="0" fontId="0" fillId="0" borderId="46" xfId="0" applyBorder="1"/>
    <xf numFmtId="0" fontId="0" fillId="4" borderId="47" xfId="0" applyFill="1" applyBorder="1" applyAlignment="1">
      <alignment horizontal="center"/>
    </xf>
    <xf numFmtId="0" fontId="1" fillId="2" borderId="41" xfId="0" applyFont="1" applyFill="1" applyBorder="1" applyAlignment="1">
      <alignment horizontal="center" vertical="center"/>
    </xf>
    <xf numFmtId="49" fontId="1" fillId="2" borderId="41" xfId="0" applyNumberFormat="1" applyFont="1" applyFill="1" applyBorder="1" applyAlignment="1">
      <alignment horizontal="center" vertical="center"/>
    </xf>
    <xf numFmtId="49" fontId="7" fillId="2" borderId="41" xfId="0" applyNumberFormat="1" applyFont="1" applyFill="1" applyBorder="1" applyAlignment="1">
      <alignment horizontal="left" vertical="center"/>
    </xf>
    <xf numFmtId="2" fontId="7" fillId="4" borderId="47" xfId="0" applyNumberFormat="1" applyFont="1" applyFill="1" applyBorder="1" applyAlignment="1">
      <alignment horizontal="center" vertical="center"/>
    </xf>
    <xf numFmtId="49" fontId="1" fillId="2" borderId="50" xfId="0" applyNumberFormat="1" applyFon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/>
    </xf>
    <xf numFmtId="49" fontId="7" fillId="2" borderId="50" xfId="0" applyNumberFormat="1" applyFont="1" applyFill="1" applyBorder="1" applyAlignment="1">
      <alignment horizontal="center" vertical="center"/>
    </xf>
    <xf numFmtId="49" fontId="1" fillId="2" borderId="52" xfId="0" applyNumberFormat="1" applyFont="1" applyFill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2" fontId="7" fillId="3" borderId="47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/>
    </xf>
    <xf numFmtId="2" fontId="7" fillId="3" borderId="12" xfId="0" applyNumberFormat="1" applyFont="1" applyFill="1" applyBorder="1" applyAlignment="1">
      <alignment horizontal="center"/>
    </xf>
    <xf numFmtId="2" fontId="7" fillId="3" borderId="21" xfId="0" applyNumberFormat="1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7" fillId="0" borderId="52" xfId="0" applyNumberFormat="1" applyFont="1" applyBorder="1" applyAlignment="1">
      <alignment horizontal="center" vertical="center"/>
    </xf>
    <xf numFmtId="49" fontId="7" fillId="0" borderId="39" xfId="0" applyNumberFormat="1" applyFont="1" applyBorder="1" applyAlignment="1">
      <alignment horizontal="center" vertical="center"/>
    </xf>
    <xf numFmtId="49" fontId="7" fillId="0" borderId="4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 xr:uid="{B1F3DCC1-92B9-4252-AA33-6FD4DCEFA827}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0D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9AA1-B34A-4318-99DC-082BCA330F48}">
  <dimension ref="C2:K14"/>
  <sheetViews>
    <sheetView tabSelected="1" workbookViewId="0"/>
  </sheetViews>
  <sheetFormatPr defaultRowHeight="15" x14ac:dyDescent="0.25"/>
  <cols>
    <col min="3" max="3" width="32.7109375" customWidth="1"/>
    <col min="4" max="4" width="67" customWidth="1"/>
  </cols>
  <sheetData>
    <row r="2" spans="3:11" ht="18.75" x14ac:dyDescent="0.25">
      <c r="C2" s="155" t="s">
        <v>39</v>
      </c>
      <c r="D2" s="155"/>
      <c r="E2" s="155"/>
      <c r="F2" s="155"/>
      <c r="G2" s="155"/>
      <c r="H2" s="155"/>
      <c r="I2" s="155"/>
      <c r="J2" s="155"/>
      <c r="K2" s="155"/>
    </row>
    <row r="3" spans="3:11" ht="18.75" x14ac:dyDescent="0.25">
      <c r="C3" s="5"/>
      <c r="D3" s="6"/>
    </row>
    <row r="4" spans="3:11" ht="45.75" customHeight="1" x14ac:dyDescent="0.25">
      <c r="C4" s="156" t="s">
        <v>54</v>
      </c>
      <c r="D4" s="156"/>
      <c r="E4" s="156"/>
      <c r="F4" s="156"/>
      <c r="G4" s="156"/>
      <c r="H4" s="156"/>
      <c r="I4" s="156"/>
      <c r="J4" s="156"/>
      <c r="K4" s="156"/>
    </row>
    <row r="5" spans="3:11" ht="15.75" thickBot="1" x14ac:dyDescent="0.3">
      <c r="C5" s="5"/>
      <c r="D5" s="5"/>
    </row>
    <row r="6" spans="3:11" ht="18.75" x14ac:dyDescent="0.25">
      <c r="C6" s="157" t="s">
        <v>40</v>
      </c>
      <c r="D6" s="7" t="s">
        <v>41</v>
      </c>
    </row>
    <row r="7" spans="3:11" ht="15.75" thickBot="1" x14ac:dyDescent="0.3">
      <c r="C7" s="158"/>
      <c r="D7" s="8" t="s">
        <v>42</v>
      </c>
    </row>
    <row r="8" spans="3:11" ht="19.5" thickBot="1" x14ac:dyDescent="0.3">
      <c r="C8" s="9" t="s">
        <v>43</v>
      </c>
      <c r="D8" s="10" t="s">
        <v>44</v>
      </c>
    </row>
    <row r="9" spans="3:11" ht="19.5" thickBot="1" x14ac:dyDescent="0.3">
      <c r="C9" s="9" t="s">
        <v>45</v>
      </c>
      <c r="D9" s="10" t="s">
        <v>46</v>
      </c>
    </row>
    <row r="10" spans="3:11" ht="19.5" thickBot="1" x14ac:dyDescent="0.3">
      <c r="C10" s="9" t="s">
        <v>47</v>
      </c>
      <c r="D10" s="10" t="s">
        <v>48</v>
      </c>
    </row>
    <row r="11" spans="3:11" x14ac:dyDescent="0.25">
      <c r="C11" s="5"/>
      <c r="D11" s="5"/>
    </row>
    <row r="12" spans="3:11" x14ac:dyDescent="0.25">
      <c r="C12" s="5"/>
      <c r="D12" s="5"/>
    </row>
    <row r="13" spans="3:11" ht="18.75" x14ac:dyDescent="0.25">
      <c r="C13" s="156" t="s">
        <v>49</v>
      </c>
      <c r="D13" s="156"/>
      <c r="E13" s="156"/>
      <c r="F13" s="156"/>
      <c r="G13" s="156"/>
      <c r="H13" s="156"/>
      <c r="I13" s="156"/>
      <c r="J13" s="156"/>
      <c r="K13" s="156"/>
    </row>
    <row r="14" spans="3:11" ht="18.75" x14ac:dyDescent="0.25">
      <c r="C14" s="156" t="s">
        <v>79</v>
      </c>
      <c r="D14" s="156"/>
      <c r="E14" s="156"/>
      <c r="F14" s="156"/>
      <c r="G14" s="156"/>
      <c r="H14" s="156"/>
      <c r="I14" s="156"/>
      <c r="J14" s="156"/>
      <c r="K14" s="156"/>
    </row>
  </sheetData>
  <mergeCells count="5">
    <mergeCell ref="C2:K2"/>
    <mergeCell ref="C4:K4"/>
    <mergeCell ref="C6:C7"/>
    <mergeCell ref="C13:K13"/>
    <mergeCell ref="C14:K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1B618-865A-48B1-BD2E-B13061EF1B3D}">
  <dimension ref="A1:AE40"/>
  <sheetViews>
    <sheetView workbookViewId="0"/>
  </sheetViews>
  <sheetFormatPr defaultRowHeight="15" x14ac:dyDescent="0.25"/>
  <cols>
    <col min="1" max="1" width="40" bestFit="1" customWidth="1"/>
    <col min="2" max="3" width="9" customWidth="1"/>
    <col min="4" max="4" width="10.42578125" customWidth="1"/>
    <col min="5" max="7" width="9" customWidth="1"/>
    <col min="10" max="10" width="9.140625" customWidth="1"/>
    <col min="12" max="12" width="10.28515625" bestFit="1" customWidth="1"/>
    <col min="14" max="14" width="9.140625" customWidth="1"/>
    <col min="16" max="19" width="9" customWidth="1"/>
  </cols>
  <sheetData>
    <row r="1" spans="1:31" ht="15.75" thickBot="1" x14ac:dyDescent="0.3">
      <c r="A1" s="16" t="s">
        <v>0</v>
      </c>
      <c r="B1" s="170" t="s">
        <v>80</v>
      </c>
      <c r="C1" s="171"/>
      <c r="D1" s="171"/>
      <c r="E1" s="171"/>
      <c r="F1" s="171"/>
      <c r="G1" s="172"/>
      <c r="H1" s="170" t="s">
        <v>81</v>
      </c>
      <c r="I1" s="171"/>
      <c r="J1" s="171"/>
      <c r="K1" s="171"/>
      <c r="L1" s="171"/>
      <c r="M1" s="172"/>
      <c r="N1" s="159" t="s">
        <v>82</v>
      </c>
      <c r="O1" s="160"/>
      <c r="P1" s="160"/>
      <c r="Q1" s="160"/>
      <c r="R1" s="160"/>
      <c r="S1" s="161"/>
      <c r="T1" s="159" t="s">
        <v>78</v>
      </c>
      <c r="U1" s="160"/>
      <c r="V1" s="160"/>
      <c r="W1" s="160"/>
      <c r="X1" s="160"/>
      <c r="Y1" s="160"/>
      <c r="Z1" s="4"/>
    </row>
    <row r="2" spans="1:31" x14ac:dyDescent="0.25">
      <c r="A2" s="15" t="s">
        <v>36</v>
      </c>
      <c r="B2" s="167" t="s">
        <v>37</v>
      </c>
      <c r="C2" s="163"/>
      <c r="D2" s="164"/>
      <c r="E2" s="162" t="s">
        <v>38</v>
      </c>
      <c r="F2" s="163"/>
      <c r="G2" s="164"/>
      <c r="H2" s="167" t="s">
        <v>37</v>
      </c>
      <c r="I2" s="163"/>
      <c r="J2" s="164"/>
      <c r="K2" s="162" t="s">
        <v>38</v>
      </c>
      <c r="L2" s="163"/>
      <c r="M2" s="164"/>
      <c r="N2" s="167" t="s">
        <v>37</v>
      </c>
      <c r="O2" s="163"/>
      <c r="P2" s="164"/>
      <c r="Q2" s="162" t="s">
        <v>38</v>
      </c>
      <c r="R2" s="163"/>
      <c r="S2" s="164"/>
      <c r="T2" s="167" t="s">
        <v>37</v>
      </c>
      <c r="U2" s="163"/>
      <c r="V2" s="164"/>
      <c r="W2" s="162" t="s">
        <v>38</v>
      </c>
      <c r="X2" s="163"/>
      <c r="Y2" s="164"/>
    </row>
    <row r="3" spans="1:31" s="3" customFormat="1" ht="45" x14ac:dyDescent="0.25">
      <c r="A3" s="2" t="s">
        <v>1</v>
      </c>
      <c r="B3" s="168" t="s">
        <v>84</v>
      </c>
      <c r="C3" s="169"/>
      <c r="D3" s="37" t="s">
        <v>110</v>
      </c>
      <c r="E3" s="168" t="s">
        <v>76</v>
      </c>
      <c r="F3" s="169"/>
      <c r="G3" s="37" t="s">
        <v>91</v>
      </c>
      <c r="H3" s="168" t="s">
        <v>120</v>
      </c>
      <c r="I3" s="169"/>
      <c r="J3" s="71" t="s">
        <v>124</v>
      </c>
      <c r="K3" s="168" t="s">
        <v>119</v>
      </c>
      <c r="L3" s="169"/>
      <c r="M3" s="37" t="s">
        <v>123</v>
      </c>
      <c r="N3" s="168" t="s">
        <v>145</v>
      </c>
      <c r="O3" s="169"/>
      <c r="P3" s="71" t="s">
        <v>149</v>
      </c>
      <c r="Q3" s="165" t="s">
        <v>144</v>
      </c>
      <c r="R3" s="166"/>
      <c r="S3" s="71" t="s">
        <v>148</v>
      </c>
      <c r="T3" s="168" t="s">
        <v>155</v>
      </c>
      <c r="U3" s="169"/>
      <c r="V3" s="71" t="s">
        <v>153</v>
      </c>
      <c r="W3" s="168" t="s">
        <v>156</v>
      </c>
      <c r="X3" s="169"/>
      <c r="Y3" s="71" t="s">
        <v>154</v>
      </c>
      <c r="Z3"/>
      <c r="AA3"/>
      <c r="AB3"/>
      <c r="AC3"/>
      <c r="AD3"/>
      <c r="AE3"/>
    </row>
    <row r="4" spans="1:31" ht="15.75" thickBot="1" x14ac:dyDescent="0.3">
      <c r="A4" s="11" t="s">
        <v>2</v>
      </c>
      <c r="B4" s="23">
        <v>2023</v>
      </c>
      <c r="C4" s="23">
        <v>2024</v>
      </c>
      <c r="D4" s="23">
        <v>2025</v>
      </c>
      <c r="E4" s="22">
        <v>2023</v>
      </c>
      <c r="F4" s="16">
        <v>2024</v>
      </c>
      <c r="G4" s="16">
        <v>2025</v>
      </c>
      <c r="H4" s="95">
        <v>2023</v>
      </c>
      <c r="I4" s="23">
        <v>2024</v>
      </c>
      <c r="J4" s="70">
        <v>2025</v>
      </c>
      <c r="K4" s="22">
        <v>2023</v>
      </c>
      <c r="L4" s="16">
        <v>2024</v>
      </c>
      <c r="M4" s="23">
        <v>2025</v>
      </c>
      <c r="N4" s="16">
        <v>2023</v>
      </c>
      <c r="O4" s="23">
        <v>2024</v>
      </c>
      <c r="P4" s="23">
        <v>2025</v>
      </c>
      <c r="Q4" s="22">
        <v>2023</v>
      </c>
      <c r="R4" s="16">
        <v>2024</v>
      </c>
      <c r="S4" s="23">
        <v>2025</v>
      </c>
      <c r="T4" s="23">
        <v>2023</v>
      </c>
      <c r="U4" s="23">
        <v>2024</v>
      </c>
      <c r="V4" s="23">
        <v>2025</v>
      </c>
      <c r="W4" s="22">
        <v>2023</v>
      </c>
      <c r="X4" s="16">
        <v>2024</v>
      </c>
      <c r="Y4" s="23">
        <v>2025</v>
      </c>
    </row>
    <row r="5" spans="1:31" x14ac:dyDescent="0.25">
      <c r="A5" s="102" t="s">
        <v>52</v>
      </c>
      <c r="B5" s="96">
        <f>VLOOKUP($A5,'5 класс'!$A$5:$CT$40,29,0)</f>
        <v>62.889499999999998</v>
      </c>
      <c r="C5" s="41">
        <f>VLOOKUP($A5,'5 класс'!$A$5:$CT$40,57,0)</f>
        <v>63.910000000000004</v>
      </c>
      <c r="D5" s="100">
        <f>VLOOKUP($A5,'5 класс'!$A$5:$CT$40,91,0)</f>
        <v>62.587254901960783</v>
      </c>
      <c r="E5" s="35"/>
      <c r="F5" s="108"/>
      <c r="G5" s="106">
        <f>VLOOKUP($A5,'5 класс'!$A$5:$CT$40,98,0)</f>
        <v>51.38</v>
      </c>
      <c r="H5" s="36">
        <f>VLOOKUP($A5,'6 класс'!$A$5:$CD$40,17,0)</f>
        <v>67.77428571428571</v>
      </c>
      <c r="I5" s="41">
        <f>VLOOKUP($A5,'6 класс'!$A$5:$CD$40,33,0)</f>
        <v>68.503809523809522</v>
      </c>
      <c r="J5" s="99">
        <f>VLOOKUP($A5,'6 класс'!$A$5:$CD$40,61,0)</f>
        <v>57.081111111111113</v>
      </c>
      <c r="K5" s="96">
        <f>VLOOKUP($A5,'6 класс'!$A$5:$CD$40,67,0)</f>
        <v>44.164999999999999</v>
      </c>
      <c r="L5" s="41">
        <f>VLOOKUP($A5,'6 класс'!$A$5:$CD$40,73,0)</f>
        <v>44.843333333333334</v>
      </c>
      <c r="M5" s="99">
        <f>VLOOKUP($A5,'6 класс'!$A$5:$CD$40,82,0)</f>
        <v>50.622500000000002</v>
      </c>
      <c r="N5" s="96">
        <f>VLOOKUP($A5,'7 класс'!$A$5:$BX$40,12,0)</f>
        <v>63.975833333333327</v>
      </c>
      <c r="O5" s="96">
        <f>VLOOKUP($A5,'7 класс'!$A$5:$BX$40,23,0)</f>
        <v>65.047499999999999</v>
      </c>
      <c r="P5" s="96">
        <f>VLOOKUP($A5,'7 класс'!$A$5:$BX$40,47,0)</f>
        <v>54.622666666666667</v>
      </c>
      <c r="Q5" s="96">
        <f>VLOOKUP($A5,'7 класс'!$A$5:$BX$40,56,0)</f>
        <v>51.725000000000001</v>
      </c>
      <c r="R5" s="96">
        <f>VLOOKUP($A5,'7 класс'!$A$5:$BX$40,65,0)</f>
        <v>52.388750000000002</v>
      </c>
      <c r="S5" s="106">
        <f>VLOOKUP($A5,'7 класс'!$A$5:$BX$40,76,0)</f>
        <v>54.37083333333333</v>
      </c>
      <c r="T5" s="96">
        <f>VLOOKUP($A5,'8 класс'!$A$5:$CV$40,23,0)</f>
        <v>61.037708333333327</v>
      </c>
      <c r="U5" s="41">
        <f>VLOOKUP($A5,'8 класс'!$A$5:$CV$40,45,0)</f>
        <v>62.324583333333322</v>
      </c>
      <c r="V5" s="41">
        <f>VLOOKUP($A5,'8 класс'!$A$5:$CV$40,71,0)</f>
        <v>61.335416666666674</v>
      </c>
      <c r="W5" s="41">
        <f>VLOOKUP($A5,'8 класс'!$A$5:$CV$40,78,0)</f>
        <v>54.732500000000002</v>
      </c>
      <c r="X5" s="41">
        <f>VLOOKUP($A5,'8 класс'!$A$5:$CV$40,85,0)</f>
        <v>55.932499999999997</v>
      </c>
      <c r="Y5" s="100">
        <f>VLOOKUP($A5,'8 класс'!$A$5:$CV$40,100,0)</f>
        <v>58.512916666666662</v>
      </c>
    </row>
    <row r="6" spans="1:31" s="1" customFormat="1" x14ac:dyDescent="0.25">
      <c r="A6" s="19" t="s">
        <v>3</v>
      </c>
      <c r="B6" s="101">
        <f>VLOOKUP($A6,'5 класс'!$A$5:$CT$40,29,0)</f>
        <v>60.936833333333333</v>
      </c>
      <c r="C6" s="60">
        <f>VLOOKUP($A6,'5 класс'!$A$5:$CT$40,57,0)</f>
        <v>61.934666666666658</v>
      </c>
      <c r="D6" s="14">
        <f>VLOOKUP($A6,'5 класс'!$A$5:$CT$40,91,0)</f>
        <v>60.948235294117637</v>
      </c>
      <c r="E6" s="103"/>
      <c r="F6" s="60"/>
      <c r="G6" s="38">
        <f>VLOOKUP($A6,'5 класс'!$A$5:$CT$40,98,0)</f>
        <v>48.715000000000003</v>
      </c>
      <c r="H6" s="101">
        <f>VLOOKUP($A6,'6 класс'!$A$5:$CD$40,17,0)</f>
        <v>65.567380952380958</v>
      </c>
      <c r="I6" s="60">
        <f>VLOOKUP($A6,'6 класс'!$A$5:$CD$40,33,0)</f>
        <v>68.122857142857143</v>
      </c>
      <c r="J6" s="14">
        <f>VLOOKUP($A6,'6 класс'!$A$5:$CD$40,61,0)</f>
        <v>54.475763888888885</v>
      </c>
      <c r="K6" s="101">
        <f>VLOOKUP($A6,'6 класс'!$A$5:$CD$40,67,0)</f>
        <v>41.266666666666666</v>
      </c>
      <c r="L6" s="60">
        <f>VLOOKUP($A6,'6 класс'!$A$5:$CD$40,73,0)</f>
        <v>43.830000000000005</v>
      </c>
      <c r="M6" s="14">
        <f>VLOOKUP($A6,'6 класс'!$A$5:$CD$40,82,0)</f>
        <v>48.53</v>
      </c>
      <c r="N6" s="101">
        <f>VLOOKUP($A6,'7 класс'!$A$5:$BX$40,12,0)</f>
        <v>62.059166666666663</v>
      </c>
      <c r="O6" s="101">
        <f>VLOOKUP($A6,'7 класс'!$A$5:$BX$40,23,0)</f>
        <v>63.905833333333334</v>
      </c>
      <c r="P6" s="101">
        <f>VLOOKUP($A6,'7 класс'!$A$5:$BX$40,47,0)</f>
        <v>54.871666666666663</v>
      </c>
      <c r="Q6" s="101">
        <f>VLOOKUP($A6,'7 класс'!$A$5:$BX$40,56,0)</f>
        <v>50.641249999999999</v>
      </c>
      <c r="R6" s="101">
        <f>VLOOKUP($A6,'7 класс'!$A$5:$BX$40,65,0)</f>
        <v>50.747499999999995</v>
      </c>
      <c r="S6" s="38">
        <f>VLOOKUP($A6,'7 класс'!$A$5:$BX$40,76,0)</f>
        <v>53.538333333333334</v>
      </c>
      <c r="T6" s="101">
        <f>VLOOKUP($A6,'8 класс'!$A$5:$CV$40,23,0)</f>
        <v>59.443750000000001</v>
      </c>
      <c r="U6" s="60">
        <f>VLOOKUP($A6,'8 класс'!$A$5:$CV$40,45,0)</f>
        <v>61.148125000000007</v>
      </c>
      <c r="V6" s="60">
        <f>VLOOKUP($A6,'8 класс'!$A$5:$CV$40,71,0)</f>
        <v>60.51583333333334</v>
      </c>
      <c r="W6" s="60">
        <f>VLOOKUP($A6,'8 класс'!$A$5:$CV$40,78,0)</f>
        <v>53.800000000000004</v>
      </c>
      <c r="X6" s="60">
        <f>VLOOKUP($A6,'8 класс'!$A$5:$CV$40,85,0)</f>
        <v>54.467500000000001</v>
      </c>
      <c r="Y6" s="14">
        <f>VLOOKUP($A6,'8 класс'!$A$5:$CV$40,100,0)</f>
        <v>58.529166666666669</v>
      </c>
      <c r="Z6"/>
      <c r="AA6"/>
      <c r="AB6"/>
      <c r="AC6"/>
      <c r="AD6"/>
      <c r="AE6"/>
    </row>
    <row r="7" spans="1:31" x14ac:dyDescent="0.25">
      <c r="A7" s="20" t="s">
        <v>4</v>
      </c>
      <c r="B7" s="96">
        <f>VLOOKUP($A7,'5 класс'!$A$5:$CT$40,29,0)</f>
        <v>60.25333333333333</v>
      </c>
      <c r="C7" s="41">
        <f>VLOOKUP($A7,'5 класс'!$A$5:$CT$40,57,0)</f>
        <v>64.838499999999996</v>
      </c>
      <c r="D7" s="99">
        <f>VLOOKUP($A7,'5 класс'!$A$5:$CT$40,91,0)</f>
        <v>60.840294117647062</v>
      </c>
      <c r="E7" s="104"/>
      <c r="F7" s="109"/>
      <c r="G7" s="106">
        <f>VLOOKUP($A7,'5 класс'!$A$5:$CT$40,98,0)</f>
        <v>57.8125</v>
      </c>
      <c r="H7" s="96">
        <f>VLOOKUP($A7,'6 класс'!$A$5:$CD$40,17,0)</f>
        <v>74.801666666666662</v>
      </c>
      <c r="I7" s="41">
        <f>VLOOKUP($A7,'6 класс'!$A$5:$CD$40,33,0)</f>
        <v>66.622619047619054</v>
      </c>
      <c r="J7" s="99">
        <f>VLOOKUP($A7,'6 класс'!$A$5:$CD$40,61,0)</f>
        <v>57.337430555555557</v>
      </c>
      <c r="K7" s="96">
        <f>VLOOKUP($A7,'6 класс'!$A$5:$CD$40,67,0)</f>
        <v>34.03</v>
      </c>
      <c r="L7" s="41">
        <f>VLOOKUP($A7,'6 класс'!$A$5:$CD$40,73,0)</f>
        <v>47.484999999999992</v>
      </c>
      <c r="M7" s="99">
        <f>VLOOKUP($A7,'6 класс'!$A$5:$CD$40,82,0)</f>
        <v>50.722499999999997</v>
      </c>
      <c r="N7" s="96">
        <f>VLOOKUP($A7,'7 класс'!$A$5:$BX$40,12,0)</f>
        <v>62.991666666666667</v>
      </c>
      <c r="O7" s="96">
        <f>VLOOKUP($A7,'7 класс'!$A$5:$BX$40,23,0)</f>
        <v>67.664166666666674</v>
      </c>
      <c r="P7" s="96">
        <f>VLOOKUP($A7,'7 класс'!$A$5:$BX$40,47,0)</f>
        <v>59.217999999999996</v>
      </c>
      <c r="Q7" s="96">
        <f>VLOOKUP($A7,'7 класс'!$A$5:$BX$40,56,0)</f>
        <v>52.041249999999998</v>
      </c>
      <c r="R7" s="96">
        <f>VLOOKUP($A7,'7 класс'!$A$5:$BX$40,65,0)</f>
        <v>51.992499999999993</v>
      </c>
      <c r="S7" s="106">
        <f>VLOOKUP($A7,'7 класс'!$A$5:$BX$40,76,0)</f>
        <v>57.406666666666673</v>
      </c>
      <c r="T7" s="96">
        <f>VLOOKUP($A7,'8 класс'!$A$5:$CV$40,23,0)</f>
        <v>78.819166666666661</v>
      </c>
      <c r="U7" s="109"/>
      <c r="V7" s="41">
        <f>VLOOKUP($A7,'8 класс'!$A$5:$CV$40,71,0)</f>
        <v>61.885833333333331</v>
      </c>
      <c r="W7" s="41">
        <f>VLOOKUP($A7,'8 класс'!$A$5:$CV$40,78,0)</f>
        <v>52.08</v>
      </c>
      <c r="X7" s="109"/>
      <c r="Y7" s="99">
        <f>VLOOKUP($A7,'8 класс'!$A$5:$CV$40,100,0)</f>
        <v>55.14875</v>
      </c>
    </row>
    <row r="8" spans="1:31" x14ac:dyDescent="0.25">
      <c r="A8" s="20" t="s">
        <v>5</v>
      </c>
      <c r="B8" s="96">
        <f>VLOOKUP($A8,'5 класс'!$A$5:$CT$40,29,0)</f>
        <v>60.704166666666666</v>
      </c>
      <c r="C8" s="41">
        <f>VLOOKUP($A8,'5 класс'!$A$5:$CT$40,57,0)</f>
        <v>62.093000000000004</v>
      </c>
      <c r="D8" s="99">
        <f>VLOOKUP($A8,'5 класс'!$A$5:$CT$40,91,0)</f>
        <v>62.359999999999992</v>
      </c>
      <c r="E8" s="104"/>
      <c r="F8" s="109"/>
      <c r="G8" s="106">
        <f>VLOOKUP($A8,'5 класс'!$A$5:$CT$40,98,0)</f>
        <v>49.004999999999995</v>
      </c>
      <c r="H8" s="96">
        <f>VLOOKUP($A8,'6 класс'!$A$5:$CD$40,17,0)</f>
        <v>63.341666666666661</v>
      </c>
      <c r="I8" s="41">
        <f>VLOOKUP($A8,'6 класс'!$A$5:$CD$40,33,0)</f>
        <v>68.135000000000005</v>
      </c>
      <c r="J8" s="99">
        <f>VLOOKUP($A8,'6 класс'!$A$5:$CD$40,61,0)</f>
        <v>56.003472222222221</v>
      </c>
      <c r="K8" s="96">
        <f>VLOOKUP($A8,'6 класс'!$A$5:$CD$40,67,0)</f>
        <v>39.671666666666674</v>
      </c>
      <c r="L8" s="41">
        <f>VLOOKUP($A8,'6 класс'!$A$5:$CD$40,73,0)</f>
        <v>46.013333333333343</v>
      </c>
      <c r="M8" s="99">
        <f>VLOOKUP($A8,'6 класс'!$A$5:$CD$40,82,0)</f>
        <v>50.84375</v>
      </c>
      <c r="N8" s="96">
        <f>VLOOKUP($A8,'7 класс'!$A$5:$BX$40,12,0)</f>
        <v>59.362500000000004</v>
      </c>
      <c r="O8" s="96">
        <f>VLOOKUP($A8,'7 класс'!$A$5:$BX$40,23,0)</f>
        <v>62.849166666666669</v>
      </c>
      <c r="P8" s="96">
        <f>VLOOKUP($A8,'7 класс'!$A$5:$BX$40,47,0)</f>
        <v>54.394333333333321</v>
      </c>
      <c r="Q8" s="96">
        <f>VLOOKUP($A8,'7 класс'!$A$5:$BX$40,56,0)</f>
        <v>50.032499999999999</v>
      </c>
      <c r="R8" s="96">
        <f>VLOOKUP($A8,'7 класс'!$A$5:$BX$40,65,0)</f>
        <v>50.265000000000008</v>
      </c>
      <c r="S8" s="106">
        <f>VLOOKUP($A8,'7 класс'!$A$5:$BX$40,76,0)</f>
        <v>53.773333333333326</v>
      </c>
      <c r="T8" s="96">
        <f>VLOOKUP($A8,'8 класс'!$A$5:$CV$40,23,0)</f>
        <v>59.383333333333333</v>
      </c>
      <c r="U8" s="41">
        <f>VLOOKUP($A8,'8 класс'!$A$5:$CV$40,45,0)</f>
        <v>62.103541666666658</v>
      </c>
      <c r="V8" s="41">
        <f>VLOOKUP($A8,'8 класс'!$A$5:$CV$40,71,0)</f>
        <v>59.649583333333339</v>
      </c>
      <c r="W8" s="41">
        <f>VLOOKUP($A8,'8 класс'!$A$5:$CV$40,78,0)</f>
        <v>52.599999999999994</v>
      </c>
      <c r="X8" s="41">
        <f>VLOOKUP($A8,'8 класс'!$A$5:$CV$40,85,0)</f>
        <v>57.225000000000001</v>
      </c>
      <c r="Y8" s="99">
        <f>VLOOKUP($A8,'8 класс'!$A$5:$CV$40,100,0)</f>
        <v>57.428333333333335</v>
      </c>
    </row>
    <row r="9" spans="1:31" x14ac:dyDescent="0.25">
      <c r="A9" s="20" t="s">
        <v>6</v>
      </c>
      <c r="B9" s="96">
        <f>VLOOKUP($A9,'5 класс'!$A$5:$CT$40,29,0)</f>
        <v>61.023666666666671</v>
      </c>
      <c r="C9" s="41">
        <f>VLOOKUP($A9,'5 класс'!$A$5:$CT$40,57,0)</f>
        <v>62.906833333333338</v>
      </c>
      <c r="D9" s="99">
        <f>VLOOKUP($A9,'5 класс'!$A$5:$CT$40,91,0)</f>
        <v>58.992156862745105</v>
      </c>
      <c r="E9" s="104"/>
      <c r="F9" s="109"/>
      <c r="G9" s="106">
        <f>VLOOKUP($A9,'5 класс'!$A$5:$CT$40,98,0)</f>
        <v>42.027500000000003</v>
      </c>
      <c r="H9" s="96">
        <f>VLOOKUP($A9,'6 класс'!$A$5:$CD$40,17,0)</f>
        <v>70.483571428571437</v>
      </c>
      <c r="I9" s="41">
        <f>VLOOKUP($A9,'6 класс'!$A$5:$CD$40,33,0)</f>
        <v>69.636428571428567</v>
      </c>
      <c r="J9" s="99">
        <f>VLOOKUP($A9,'6 класс'!$A$5:$CD$40,61,0)</f>
        <v>54.026736111111113</v>
      </c>
      <c r="K9" s="96">
        <f>VLOOKUP($A9,'6 класс'!$A$5:$CD$40,67,0)</f>
        <v>42.139999999999993</v>
      </c>
      <c r="L9" s="41">
        <f>VLOOKUP($A9,'6 класс'!$A$5:$CD$40,73,0)</f>
        <v>44.068333333333335</v>
      </c>
      <c r="M9" s="99">
        <f>VLOOKUP($A9,'6 класс'!$A$5:$CD$40,82,0)</f>
        <v>48.326250000000002</v>
      </c>
      <c r="N9" s="96">
        <f>VLOOKUP($A9,'7 класс'!$A$5:$BX$40,12,0)</f>
        <v>69.885000000000005</v>
      </c>
      <c r="O9" s="96">
        <f>VLOOKUP($A9,'7 класс'!$A$5:$BX$40,23,0)</f>
        <v>65.592499999999987</v>
      </c>
      <c r="P9" s="96">
        <f>VLOOKUP($A9,'7 класс'!$A$5:$BX$40,47,0)</f>
        <v>57.231666666666669</v>
      </c>
      <c r="Q9" s="96">
        <f>VLOOKUP($A9,'7 класс'!$A$5:$BX$40,56,0)</f>
        <v>46.767499999999998</v>
      </c>
      <c r="R9" s="96">
        <f>VLOOKUP($A9,'7 класс'!$A$5:$BX$40,65,0)</f>
        <v>51.849999999999994</v>
      </c>
      <c r="S9" s="106">
        <f>VLOOKUP($A9,'7 класс'!$A$5:$BX$40,76,0)</f>
        <v>55.018333333333331</v>
      </c>
      <c r="T9" s="96">
        <f>VLOOKUP($A9,'8 класс'!$A$5:$CV$40,23,0)</f>
        <v>60.819791666666667</v>
      </c>
      <c r="U9" s="41">
        <f>VLOOKUP($A9,'8 класс'!$A$5:$CV$40,45,0)</f>
        <v>61.359166666666674</v>
      </c>
      <c r="V9" s="41">
        <f>VLOOKUP($A9,'8 класс'!$A$5:$CV$40,71,0)</f>
        <v>63.140000000000015</v>
      </c>
      <c r="W9" s="41">
        <f>VLOOKUP($A9,'8 класс'!$A$5:$CV$40,78,0)</f>
        <v>51.362500000000004</v>
      </c>
      <c r="X9" s="41">
        <f>VLOOKUP($A9,'8 класс'!$A$5:$CV$40,85,0)</f>
        <v>41.664999999999999</v>
      </c>
      <c r="Y9" s="99">
        <f>VLOOKUP($A9,'8 класс'!$A$5:$CV$40,100,0)</f>
        <v>62.292500000000004</v>
      </c>
    </row>
    <row r="10" spans="1:31" x14ac:dyDescent="0.25">
      <c r="A10" s="20" t="s">
        <v>7</v>
      </c>
      <c r="B10" s="96">
        <f>VLOOKUP($A10,'5 класс'!$A$5:$CT$40,29,0)</f>
        <v>64.199833333333331</v>
      </c>
      <c r="C10" s="41">
        <f>VLOOKUP($A10,'5 класс'!$A$5:$CT$40,57,0)</f>
        <v>67.398333333333341</v>
      </c>
      <c r="D10" s="99">
        <f>VLOOKUP($A10,'5 класс'!$A$5:$CT$40,91,0)</f>
        <v>62.678039215686276</v>
      </c>
      <c r="E10" s="104"/>
      <c r="F10" s="109"/>
      <c r="G10" s="106">
        <f>VLOOKUP($A10,'5 класс'!$A$5:$CT$40,98,0)</f>
        <v>51.262500000000003</v>
      </c>
      <c r="H10" s="96">
        <f>VLOOKUP($A10,'6 класс'!$A$5:$CD$40,17,0)</f>
        <v>69.28619047619047</v>
      </c>
      <c r="I10" s="41">
        <f>VLOOKUP($A10,'6 класс'!$A$5:$CD$40,33,0)</f>
        <v>71.752857142857138</v>
      </c>
      <c r="J10" s="99">
        <f>VLOOKUP($A10,'6 класс'!$A$5:$CD$40,61,0)</f>
        <v>58.522916666666667</v>
      </c>
      <c r="K10" s="96">
        <f>VLOOKUP($A10,'6 класс'!$A$5:$CD$40,67,0)</f>
        <v>53.333333333333336</v>
      </c>
      <c r="L10" s="41">
        <f>VLOOKUP($A10,'6 класс'!$A$5:$CD$40,73,0)</f>
        <v>43.94</v>
      </c>
      <c r="M10" s="99">
        <f>VLOOKUP($A10,'6 класс'!$A$5:$CD$40,82,0)</f>
        <v>52.35</v>
      </c>
      <c r="N10" s="96">
        <f>VLOOKUP($A10,'7 класс'!$A$5:$BX$40,12,0)</f>
        <v>62.640000000000008</v>
      </c>
      <c r="O10" s="96">
        <f>VLOOKUP($A10,'7 класс'!$A$5:$BX$40,23,0)</f>
        <v>58.75</v>
      </c>
      <c r="P10" s="96">
        <f>VLOOKUP($A10,'7 класс'!$A$5:$BX$40,47,0)</f>
        <v>64.512</v>
      </c>
      <c r="Q10" s="96">
        <f>VLOOKUP($A10,'7 класс'!$A$5:$BX$40,56,0)</f>
        <v>51.11</v>
      </c>
      <c r="R10" s="96">
        <f>VLOOKUP($A10,'7 класс'!$A$5:$BX$40,65,0)</f>
        <v>43.645000000000003</v>
      </c>
      <c r="S10" s="106">
        <f>VLOOKUP($A10,'7 класс'!$A$5:$BX$40,76,0)</f>
        <v>61.997500000000009</v>
      </c>
      <c r="T10" s="147"/>
      <c r="U10" s="41">
        <f>VLOOKUP($A10,'8 класс'!$A$5:$CV$40,45,0)</f>
        <v>69.444583333333327</v>
      </c>
      <c r="V10" s="41">
        <f>VLOOKUP($A10,'8 класс'!$A$5:$CV$40,71,0)</f>
        <v>58.958333333333336</v>
      </c>
      <c r="W10" s="109"/>
      <c r="X10" s="41">
        <f>VLOOKUP($A10,'8 класс'!$A$5:$CV$40,85,0)</f>
        <v>64.582499999999996</v>
      </c>
      <c r="Y10" s="99">
        <f>VLOOKUP($A10,'8 класс'!$A$5:$CV$40,100,0)</f>
        <v>64.895833333333343</v>
      </c>
    </row>
    <row r="11" spans="1:31" x14ac:dyDescent="0.25">
      <c r="A11" s="20" t="s">
        <v>8</v>
      </c>
      <c r="B11" s="96">
        <f>VLOOKUP($A11,'5 класс'!$A$5:$CT$40,29,0)</f>
        <v>66.258999999999986</v>
      </c>
      <c r="C11" s="41">
        <f>VLOOKUP($A11,'5 класс'!$A$5:$CT$40,57,0)</f>
        <v>62.595666666666659</v>
      </c>
      <c r="D11" s="99">
        <f>VLOOKUP($A11,'5 класс'!$A$5:$CT$40,91,0)</f>
        <v>59.314411764705874</v>
      </c>
      <c r="E11" s="104"/>
      <c r="F11" s="109"/>
      <c r="G11" s="106">
        <f>VLOOKUP($A11,'5 класс'!$A$5:$CT$40,98,0)</f>
        <v>50.982500000000002</v>
      </c>
      <c r="H11" s="96">
        <f>VLOOKUP($A11,'6 класс'!$A$5:$CD$40,17,0)</f>
        <v>68.13761904761904</v>
      </c>
      <c r="I11" s="41">
        <f>VLOOKUP($A11,'6 класс'!$A$5:$CD$40,33,0)</f>
        <v>63.033095238095243</v>
      </c>
      <c r="J11" s="99">
        <f>VLOOKUP($A11,'6 класс'!$A$5:$CD$40,61,0)</f>
        <v>55.711874999999999</v>
      </c>
      <c r="K11" s="96">
        <f>VLOOKUP($A11,'6 класс'!$A$5:$CD$40,67,0)</f>
        <v>52.451666666666675</v>
      </c>
      <c r="L11" s="41">
        <f>VLOOKUP($A11,'6 класс'!$A$5:$CD$40,73,0)</f>
        <v>32.716666666666669</v>
      </c>
      <c r="M11" s="99">
        <f>VLOOKUP($A11,'6 класс'!$A$5:$CD$40,82,0)</f>
        <v>51.35125</v>
      </c>
      <c r="N11" s="96">
        <f>VLOOKUP($A11,'7 класс'!$A$5:$BX$40,12,0)</f>
        <v>58.466666666666661</v>
      </c>
      <c r="O11" s="96">
        <f>VLOOKUP($A11,'7 класс'!$A$5:$BX$40,23,0)</f>
        <v>58.554166666666667</v>
      </c>
      <c r="P11" s="96">
        <f>VLOOKUP($A11,'7 класс'!$A$5:$BX$40,47,0)</f>
        <v>49.506666666666668</v>
      </c>
      <c r="Q11" s="96">
        <f>VLOOKUP($A11,'7 класс'!$A$5:$BX$40,56,0)</f>
        <v>50.436250000000001</v>
      </c>
      <c r="R11" s="96">
        <f>VLOOKUP($A11,'7 класс'!$A$5:$BX$40,65,0)</f>
        <v>53.813749999999999</v>
      </c>
      <c r="S11" s="106">
        <f>VLOOKUP($A11,'7 класс'!$A$5:$BX$40,76,0)</f>
        <v>52.644999999999996</v>
      </c>
      <c r="T11" s="96">
        <f>VLOOKUP($A11,'8 класс'!$A$5:$CV$40,23,0)</f>
        <v>62.616250000000008</v>
      </c>
      <c r="U11" s="41">
        <f>VLOOKUP($A11,'8 класс'!$A$5:$CV$40,45,0)</f>
        <v>60.273541666666667</v>
      </c>
      <c r="V11" s="41">
        <f>VLOOKUP($A11,'8 класс'!$A$5:$CV$40,71,0)</f>
        <v>61.970416666666672</v>
      </c>
      <c r="W11" s="41">
        <f>VLOOKUP($A11,'8 класс'!$A$5:$CV$40,78,0)</f>
        <v>65.28</v>
      </c>
      <c r="X11" s="41">
        <f>VLOOKUP($A11,'8 класс'!$A$5:$CV$40,85,0)</f>
        <v>63.635000000000005</v>
      </c>
      <c r="Y11" s="99">
        <f>VLOOKUP($A11,'8 класс'!$A$5:$CV$40,100,0)</f>
        <v>54.48458333333334</v>
      </c>
    </row>
    <row r="12" spans="1:31" x14ac:dyDescent="0.25">
      <c r="A12" s="20" t="s">
        <v>9</v>
      </c>
      <c r="B12" s="96">
        <f>VLOOKUP($A12,'5 класс'!$A$5:$CT$40,29,0)</f>
        <v>57.964500000000001</v>
      </c>
      <c r="C12" s="41">
        <f>VLOOKUP($A12,'5 класс'!$A$5:$CT$40,57,0)</f>
        <v>61.28799999999999</v>
      </c>
      <c r="D12" s="99">
        <f>VLOOKUP($A12,'5 класс'!$A$5:$CT$40,91,0)</f>
        <v>58.222941176470584</v>
      </c>
      <c r="E12" s="104"/>
      <c r="F12" s="109"/>
      <c r="G12" s="106">
        <f>VLOOKUP($A12,'5 класс'!$A$5:$CT$40,98,0)</f>
        <v>46.05</v>
      </c>
      <c r="H12" s="96">
        <f>VLOOKUP($A12,'6 класс'!$A$5:$CD$40,17,0)</f>
        <v>59.949047619047619</v>
      </c>
      <c r="I12" s="41">
        <f>VLOOKUP($A12,'6 класс'!$A$5:$CD$40,33,0)</f>
        <v>64.244761904761916</v>
      </c>
      <c r="J12" s="99">
        <f>VLOOKUP($A12,'6 класс'!$A$5:$CD$40,61,0)</f>
        <v>47.26423611111111</v>
      </c>
      <c r="K12" s="96">
        <f>VLOOKUP($A12,'6 класс'!$A$5:$CD$40,67,0)</f>
        <v>53.870000000000005</v>
      </c>
      <c r="L12" s="41">
        <f>VLOOKUP($A12,'6 класс'!$A$5:$CD$40,73,0)</f>
        <v>36.638333333333328</v>
      </c>
      <c r="M12" s="99">
        <f>VLOOKUP($A12,'6 класс'!$A$5:$CD$40,82,0)</f>
        <v>37.29</v>
      </c>
      <c r="N12" s="96">
        <f>VLOOKUP($A12,'7 класс'!$A$5:$BX$40,12,0)</f>
        <v>62.287499999999994</v>
      </c>
      <c r="O12" s="96">
        <f>VLOOKUP($A12,'7 класс'!$A$5:$BX$40,23,0)</f>
        <v>62.391666666666659</v>
      </c>
      <c r="P12" s="96">
        <f>VLOOKUP($A12,'7 класс'!$A$5:$BX$40,47,0)</f>
        <v>48.171999999999997</v>
      </c>
      <c r="Q12" s="96">
        <f>VLOOKUP($A12,'7 класс'!$A$5:$BX$40,56,0)</f>
        <v>64.204999999999984</v>
      </c>
      <c r="R12" s="96">
        <f>VLOOKUP($A12,'7 класс'!$A$5:$BX$40,65,0)</f>
        <v>44.133749999999999</v>
      </c>
      <c r="S12" s="106">
        <f>VLOOKUP($A12,'7 класс'!$A$5:$BX$40,76,0)</f>
        <v>51.400833333333338</v>
      </c>
      <c r="T12" s="96">
        <f>VLOOKUP($A12,'8 класс'!$A$5:$CV$40,23,0)</f>
        <v>59.477083333333326</v>
      </c>
      <c r="U12" s="41">
        <f>VLOOKUP($A12,'8 класс'!$A$5:$CV$40,45,0)</f>
        <v>60.965624999999996</v>
      </c>
      <c r="V12" s="41">
        <f>VLOOKUP($A12,'8 класс'!$A$5:$CV$40,71,0)</f>
        <v>61.480416666666663</v>
      </c>
      <c r="W12" s="41">
        <f>VLOOKUP($A12,'8 класс'!$A$5:$CV$40,78,0)</f>
        <v>55.182500000000005</v>
      </c>
      <c r="X12" s="41">
        <f>VLOOKUP($A12,'8 класс'!$A$5:$CV$40,85,0)</f>
        <v>47.814999999999998</v>
      </c>
      <c r="Y12" s="99">
        <f>VLOOKUP($A12,'8 класс'!$A$5:$CV$40,100,0)</f>
        <v>53.856250000000003</v>
      </c>
    </row>
    <row r="13" spans="1:31" x14ac:dyDescent="0.25">
      <c r="A13" s="20" t="s">
        <v>10</v>
      </c>
      <c r="B13" s="96">
        <f>VLOOKUP($A13,'5 класс'!$A$5:$CT$40,29,0)</f>
        <v>55.859166666666667</v>
      </c>
      <c r="C13" s="41">
        <f>VLOOKUP($A13,'5 класс'!$A$5:$CT$40,57,0)</f>
        <v>62.015000000000001</v>
      </c>
      <c r="D13" s="99">
        <f>VLOOKUP($A13,'5 класс'!$A$5:$CT$40,91,0)</f>
        <v>59.215686274509814</v>
      </c>
      <c r="E13" s="104"/>
      <c r="F13" s="109"/>
      <c r="G13" s="106">
        <f>VLOOKUP($A13,'5 класс'!$A$5:$CT$40,98,0)</f>
        <v>47.842500000000001</v>
      </c>
      <c r="H13" s="96">
        <f>VLOOKUP($A13,'6 класс'!$A$5:$CD$40,17,0)</f>
        <v>64.142857142857139</v>
      </c>
      <c r="I13" s="41">
        <f>VLOOKUP($A13,'6 класс'!$A$5:$CD$40,33,0)</f>
        <v>72.857619047619053</v>
      </c>
      <c r="J13" s="99">
        <f>VLOOKUP($A13,'6 класс'!$A$5:$CD$40,61,0)</f>
        <v>45.083888888888879</v>
      </c>
      <c r="K13" s="96">
        <f>VLOOKUP($A13,'6 класс'!$A$5:$CD$40,67,0)</f>
        <v>36.618333333333332</v>
      </c>
      <c r="L13" s="41">
        <f>VLOOKUP($A13,'6 класс'!$A$5:$CD$40,73,0)</f>
        <v>42.914999999999999</v>
      </c>
      <c r="M13" s="99">
        <f>VLOOKUP($A13,'6 класс'!$A$5:$CD$40,82,0)</f>
        <v>44.34</v>
      </c>
      <c r="N13" s="96">
        <f>VLOOKUP($A13,'7 класс'!$A$5:$BX$40,12,0)</f>
        <v>67.07416666666667</v>
      </c>
      <c r="O13" s="96">
        <f>VLOOKUP($A13,'7 класс'!$A$5:$BX$40,23,0)</f>
        <v>69.418333333333337</v>
      </c>
      <c r="P13" s="96">
        <f>VLOOKUP($A13,'7 класс'!$A$5:$BX$40,47,0)</f>
        <v>55.445000000000007</v>
      </c>
      <c r="Q13" s="96">
        <f>VLOOKUP($A13,'7 класс'!$A$5:$BX$40,56,0)</f>
        <v>62.551250000000003</v>
      </c>
      <c r="R13" s="96">
        <f>VLOOKUP($A13,'7 класс'!$A$5:$BX$40,65,0)</f>
        <v>53.576250000000002</v>
      </c>
      <c r="S13" s="106">
        <f>VLOOKUP($A13,'7 класс'!$A$5:$BX$40,76,0)</f>
        <v>46.273333333333333</v>
      </c>
      <c r="T13" s="96">
        <f>VLOOKUP($A13,'8 класс'!$A$5:$CV$40,23,0)</f>
        <v>62.125</v>
      </c>
      <c r="U13" s="109"/>
      <c r="V13" s="41">
        <f>VLOOKUP($A13,'8 класс'!$A$5:$CV$40,71,0)</f>
        <v>54.985416666666673</v>
      </c>
      <c r="W13" s="41">
        <f>VLOOKUP($A13,'8 класс'!$A$5:$CV$40,78,0)</f>
        <v>63</v>
      </c>
      <c r="X13" s="109"/>
      <c r="Y13" s="99">
        <f>VLOOKUP($A13,'8 класс'!$A$5:$CV$40,100,0)</f>
        <v>56.697500000000005</v>
      </c>
    </row>
    <row r="14" spans="1:31" x14ac:dyDescent="0.25">
      <c r="A14" s="20" t="s">
        <v>11</v>
      </c>
      <c r="B14" s="96">
        <f>VLOOKUP($A14,'5 класс'!$A$5:$CT$40,29,0)</f>
        <v>61.958166666666656</v>
      </c>
      <c r="C14" s="41">
        <f>VLOOKUP($A14,'5 класс'!$A$5:$CT$40,57,0)</f>
        <v>67.390666666666661</v>
      </c>
      <c r="D14" s="99">
        <f>VLOOKUP($A14,'5 класс'!$A$5:$CT$40,91,0)</f>
        <v>63.923235294117646</v>
      </c>
      <c r="E14" s="104"/>
      <c r="F14" s="109"/>
      <c r="G14" s="106">
        <f>VLOOKUP($A14,'5 класс'!$A$5:$CT$40,98,0)</f>
        <v>52.602499999999999</v>
      </c>
      <c r="H14" s="96">
        <f>VLOOKUP($A14,'6 класс'!$A$5:$CD$40,17,0)</f>
        <v>78.022857142857134</v>
      </c>
      <c r="I14" s="41">
        <f>VLOOKUP($A14,'6 класс'!$A$5:$CD$40,33,0)</f>
        <v>67.533809523809524</v>
      </c>
      <c r="J14" s="99">
        <f>VLOOKUP($A14,'6 класс'!$A$5:$CD$40,61,0)</f>
        <v>52.83402777777777</v>
      </c>
      <c r="K14" s="96">
        <f>VLOOKUP($A14,'6 класс'!$A$5:$CD$40,67,0)</f>
        <v>73.076666666666668</v>
      </c>
      <c r="L14" s="41">
        <f>VLOOKUP($A14,'6 класс'!$A$5:$CD$40,73,0)</f>
        <v>56.063333333333333</v>
      </c>
      <c r="M14" s="99">
        <f>VLOOKUP($A14,'6 класс'!$A$5:$CD$40,82,0)</f>
        <v>49.218750000000007</v>
      </c>
      <c r="N14" s="96">
        <f>VLOOKUP($A14,'7 класс'!$A$5:$BX$40,12,0)</f>
        <v>73.808333333333323</v>
      </c>
      <c r="O14" s="96">
        <f>VLOOKUP($A14,'7 класс'!$A$5:$BX$40,23,0)</f>
        <v>61.519166666666671</v>
      </c>
      <c r="P14" s="96">
        <f>VLOOKUP($A14,'7 класс'!$A$5:$BX$40,47,0)</f>
        <v>54.721666666666678</v>
      </c>
      <c r="Q14" s="96">
        <f>VLOOKUP($A14,'7 класс'!$A$5:$BX$40,56,0)</f>
        <v>58.78</v>
      </c>
      <c r="R14" s="96">
        <f>VLOOKUP($A14,'7 класс'!$A$5:$BX$40,65,0)</f>
        <v>51.47</v>
      </c>
      <c r="S14" s="106">
        <f>VLOOKUP($A14,'7 класс'!$A$5:$BX$40,76,0)</f>
        <v>61.805833333333339</v>
      </c>
      <c r="T14" s="96">
        <f>VLOOKUP($A14,'8 класс'!$A$5:$CV$40,23,0)</f>
        <v>65.784374999999997</v>
      </c>
      <c r="U14" s="109"/>
      <c r="V14" s="41">
        <f>VLOOKUP($A14,'8 класс'!$A$5:$CV$40,71,0)</f>
        <v>69.662083333333342</v>
      </c>
      <c r="W14" s="41">
        <f>VLOOKUP($A14,'8 класс'!$A$5:$CV$40,78,0)</f>
        <v>51.922499999999992</v>
      </c>
      <c r="X14" s="109"/>
      <c r="Y14" s="99">
        <f>VLOOKUP($A14,'8 класс'!$A$5:$CV$40,100,0)</f>
        <v>58.594999999999999</v>
      </c>
    </row>
    <row r="15" spans="1:31" x14ac:dyDescent="0.25">
      <c r="A15" s="20" t="s">
        <v>12</v>
      </c>
      <c r="B15" s="96">
        <f>VLOOKUP($A15,'5 класс'!$A$5:$CT$40,29,0)</f>
        <v>66.750166666666672</v>
      </c>
      <c r="C15" s="41">
        <f>VLOOKUP($A15,'5 класс'!$A$5:$CT$40,57,0)</f>
        <v>62.37850000000001</v>
      </c>
      <c r="D15" s="99">
        <f>VLOOKUP($A15,'5 класс'!$A$5:$CT$40,91,0)</f>
        <v>65.37</v>
      </c>
      <c r="E15" s="104"/>
      <c r="F15" s="109"/>
      <c r="G15" s="106">
        <f>VLOOKUP($A15,'5 класс'!$A$5:$CT$40,98,0)</f>
        <v>58.292499999999997</v>
      </c>
      <c r="H15" s="96">
        <f>VLOOKUP($A15,'6 класс'!$A$5:$CD$40,17,0)</f>
        <v>72.45</v>
      </c>
      <c r="I15" s="41">
        <f>VLOOKUP($A15,'6 класс'!$A$5:$CD$40,33,0)</f>
        <v>72.424523809523834</v>
      </c>
      <c r="J15" s="99">
        <f>VLOOKUP($A15,'6 класс'!$A$5:$CD$40,61,0)</f>
        <v>58.206736111111098</v>
      </c>
      <c r="K15" s="96">
        <f>VLOOKUP($A15,'6 класс'!$A$5:$CD$40,67,0)</f>
        <v>47.221666666666664</v>
      </c>
      <c r="L15" s="41">
        <f>VLOOKUP($A15,'6 класс'!$A$5:$CD$40,73,0)</f>
        <v>46.705000000000005</v>
      </c>
      <c r="M15" s="99">
        <f>VLOOKUP($A15,'6 класс'!$A$5:$CD$40,82,0)</f>
        <v>45.806250000000006</v>
      </c>
      <c r="N15" s="96">
        <f>VLOOKUP($A15,'7 класс'!$A$5:$BX$40,12,0)</f>
        <v>70.209999999999994</v>
      </c>
      <c r="O15" s="96">
        <f>VLOOKUP($A15,'7 класс'!$A$5:$BX$40,23,0)</f>
        <v>67.243333333333325</v>
      </c>
      <c r="P15" s="96">
        <f>VLOOKUP($A15,'7 класс'!$A$5:$BX$40,47,0)</f>
        <v>56.453333333333333</v>
      </c>
      <c r="Q15" s="96">
        <f>VLOOKUP($A15,'7 класс'!$A$5:$BX$40,56,0)</f>
        <v>56.47625</v>
      </c>
      <c r="R15" s="96">
        <f>VLOOKUP($A15,'7 класс'!$A$5:$BX$40,65,0)</f>
        <v>54.78875</v>
      </c>
      <c r="S15" s="99">
        <f>VLOOKUP($A15,'7 класс'!$A$5:$BX$40,76,0)</f>
        <v>57.240833333333342</v>
      </c>
      <c r="T15" s="96">
        <f>VLOOKUP($A15,'8 класс'!$A$5:$CV$40,23,0)</f>
        <v>57.5</v>
      </c>
      <c r="U15" s="41">
        <f>VLOOKUP($A15,'8 класс'!$A$5:$CV$40,45,0)</f>
        <v>60.450208333333329</v>
      </c>
      <c r="V15" s="41">
        <f>VLOOKUP($A15,'8 класс'!$A$5:$CV$40,71,0)</f>
        <v>66.848333333333343</v>
      </c>
      <c r="W15" s="41">
        <f>VLOOKUP($A15,'8 класс'!$A$5:$CV$40,78,0)</f>
        <v>47.5</v>
      </c>
      <c r="X15" s="41">
        <f>VLOOKUP($A15,'8 класс'!$A$5:$CV$40,85,0)</f>
        <v>68.144999999999996</v>
      </c>
      <c r="Y15" s="99">
        <f>VLOOKUP($A15,'8 класс'!$A$5:$CV$40,100,0)</f>
        <v>69.747916666666669</v>
      </c>
    </row>
    <row r="16" spans="1:31" x14ac:dyDescent="0.25">
      <c r="A16" s="20" t="s">
        <v>13</v>
      </c>
      <c r="B16" s="96">
        <f>VLOOKUP($A16,'5 класс'!$A$5:$CT$40,29,0)</f>
        <v>66.579000000000008</v>
      </c>
      <c r="C16" s="41">
        <f>VLOOKUP($A16,'5 класс'!$A$5:$CT$40,57,0)</f>
        <v>65.767166666666668</v>
      </c>
      <c r="D16" s="99">
        <f>VLOOKUP($A16,'5 класс'!$A$5:$CT$40,91,0)</f>
        <v>65.327647058823544</v>
      </c>
      <c r="E16" s="104"/>
      <c r="F16" s="109"/>
      <c r="G16" s="106">
        <f>VLOOKUP($A16,'5 класс'!$A$5:$CT$40,98,0)</f>
        <v>56.83</v>
      </c>
      <c r="H16" s="96">
        <f>VLOOKUP($A16,'6 класс'!$A$5:$CD$40,17,0)</f>
        <v>66.667619047619056</v>
      </c>
      <c r="I16" s="41">
        <f>VLOOKUP($A16,'6 класс'!$A$5:$CD$40,33,0)</f>
        <v>83.020476190476202</v>
      </c>
      <c r="J16" s="99">
        <f>VLOOKUP($A16,'6 класс'!$A$5:$CD$40,61,0)</f>
        <v>59.135833333333345</v>
      </c>
      <c r="K16" s="96">
        <f>VLOOKUP($A16,'6 класс'!$A$5:$CD$40,67,0)</f>
        <v>28.705000000000002</v>
      </c>
      <c r="L16" s="41">
        <f>VLOOKUP($A16,'6 класс'!$A$5:$CD$40,73,0)</f>
        <v>50.655000000000001</v>
      </c>
      <c r="M16" s="99">
        <f>VLOOKUP($A16,'6 класс'!$A$5:$CD$40,82,0)</f>
        <v>58.008749999999992</v>
      </c>
      <c r="N16" s="96">
        <f>VLOOKUP($A16,'7 класс'!$A$5:$BX$40,12,0)</f>
        <v>69.195833333333326</v>
      </c>
      <c r="O16" s="111"/>
      <c r="P16" s="96">
        <f>VLOOKUP($A16,'7 класс'!$A$5:$BX$40,47,0)</f>
        <v>77.370666666666665</v>
      </c>
      <c r="Q16" s="96">
        <f>VLOOKUP($A16,'7 класс'!$A$5:$BX$40,56,0)</f>
        <v>51.412499999999994</v>
      </c>
      <c r="R16" s="111"/>
      <c r="S16" s="106">
        <f>VLOOKUP($A16,'7 класс'!$A$5:$BX$40,76,0)</f>
        <v>68.887500000000003</v>
      </c>
      <c r="T16" s="96">
        <f>VLOOKUP($A16,'8 класс'!$A$5:$CV$40,23,0)</f>
        <v>38.541249999999998</v>
      </c>
      <c r="U16" s="109"/>
      <c r="V16" s="41">
        <f>VLOOKUP($A16,'8 класс'!$A$5:$CV$40,71,0)</f>
        <v>50</v>
      </c>
      <c r="W16" s="41">
        <f>VLOOKUP($A16,'8 класс'!$A$5:$CV$40,78,0)</f>
        <v>33.332499999999996</v>
      </c>
      <c r="X16" s="109"/>
      <c r="Y16" s="99">
        <f>VLOOKUP($A16,'8 класс'!$A$5:$CV$40,100,0)</f>
        <v>39.583333333333336</v>
      </c>
    </row>
    <row r="17" spans="1:25" x14ac:dyDescent="0.25">
      <c r="A17" s="20" t="s">
        <v>14</v>
      </c>
      <c r="B17" s="96">
        <f>VLOOKUP($A17,'5 класс'!$A$5:$CT$40,29,0)</f>
        <v>54.010666666666665</v>
      </c>
      <c r="C17" s="41">
        <f>VLOOKUP($A17,'5 класс'!$A$5:$CT$40,57,0)</f>
        <v>61.51016666666667</v>
      </c>
      <c r="D17" s="99">
        <f>VLOOKUP($A17,'5 класс'!$A$5:$CT$40,91,0)</f>
        <v>58.747745098039218</v>
      </c>
      <c r="E17" s="104"/>
      <c r="F17" s="109"/>
      <c r="G17" s="106">
        <f>VLOOKUP($A17,'5 класс'!$A$5:$CT$40,98,0)</f>
        <v>44.57</v>
      </c>
      <c r="H17" s="96">
        <f>VLOOKUP($A17,'6 класс'!$A$5:$CD$40,17,0)</f>
        <v>54.232142857142854</v>
      </c>
      <c r="I17" s="41">
        <f>VLOOKUP($A17,'6 класс'!$A$5:$CD$40,33,0)</f>
        <v>63.073571428571427</v>
      </c>
      <c r="J17" s="99">
        <f>VLOOKUP($A17,'6 класс'!$A$5:$CD$40,61,0)</f>
        <v>54.318819444444436</v>
      </c>
      <c r="K17" s="96">
        <f>VLOOKUP($A17,'6 класс'!$A$5:$CD$40,67,0)</f>
        <v>39.196666666666665</v>
      </c>
      <c r="L17" s="41">
        <f>VLOOKUP($A17,'6 класс'!$A$5:$CD$40,73,0)</f>
        <v>28.483333333333334</v>
      </c>
      <c r="M17" s="99">
        <f>VLOOKUP($A17,'6 класс'!$A$5:$CD$40,82,0)</f>
        <v>45.481250000000003</v>
      </c>
      <c r="N17" s="96">
        <f>VLOOKUP($A17,'7 класс'!$A$5:$BX$40,12,0)</f>
        <v>65.476666666666674</v>
      </c>
      <c r="O17" s="96">
        <f>VLOOKUP($A17,'7 класс'!$A$5:$BX$40,23,0)</f>
        <v>51.664166666666659</v>
      </c>
      <c r="P17" s="96">
        <f>VLOOKUP($A17,'7 класс'!$A$5:$BX$40,47,0)</f>
        <v>54.723333333333336</v>
      </c>
      <c r="Q17" s="96">
        <f>VLOOKUP($A17,'7 класс'!$A$5:$BX$40,56,0)</f>
        <v>56.697500000000005</v>
      </c>
      <c r="R17" s="96">
        <f>VLOOKUP($A17,'7 класс'!$A$5:$BX$40,65,0)</f>
        <v>37.462499999999991</v>
      </c>
      <c r="S17" s="106">
        <f>VLOOKUP($A17,'7 класс'!$A$5:$BX$40,76,0)</f>
        <v>46.667499999999997</v>
      </c>
      <c r="T17" s="96">
        <f>VLOOKUP($A17,'8 класс'!$A$5:$CV$40,23,0)</f>
        <v>57.8125</v>
      </c>
      <c r="U17" s="41">
        <f>VLOOKUP($A17,'8 класс'!$A$5:$CV$40,45,0)</f>
        <v>65.622499999999988</v>
      </c>
      <c r="V17" s="41">
        <f>VLOOKUP($A17,'8 класс'!$A$5:$CV$40,71,0)</f>
        <v>56.666666666666664</v>
      </c>
      <c r="W17" s="41">
        <f>VLOOKUP($A17,'8 класс'!$A$5:$CV$40,78,0)</f>
        <v>68.75</v>
      </c>
      <c r="X17" s="41">
        <f>VLOOKUP($A17,'8 класс'!$A$5:$CV$40,85,0)</f>
        <v>62.5</v>
      </c>
      <c r="Y17" s="99">
        <f>VLOOKUP($A17,'8 класс'!$A$5:$CV$40,100,0)</f>
        <v>52.875</v>
      </c>
    </row>
    <row r="18" spans="1:25" x14ac:dyDescent="0.25">
      <c r="A18" s="20" t="s">
        <v>15</v>
      </c>
      <c r="B18" s="96">
        <f>VLOOKUP($A18,'5 класс'!$A$5:$CT$40,29,0)</f>
        <v>59.056666666666672</v>
      </c>
      <c r="C18" s="41">
        <f>VLOOKUP($A18,'5 класс'!$A$5:$CT$40,57,0)</f>
        <v>60.374833333333335</v>
      </c>
      <c r="D18" s="99">
        <f>VLOOKUP($A18,'5 класс'!$A$5:$CT$40,91,0)</f>
        <v>62.678333333333342</v>
      </c>
      <c r="E18" s="104"/>
      <c r="F18" s="109"/>
      <c r="G18" s="106">
        <f>VLOOKUP($A18,'5 класс'!$A$5:$CT$40,98,0)</f>
        <v>55.66</v>
      </c>
      <c r="H18" s="96">
        <f>VLOOKUP($A18,'6 класс'!$A$5:$CD$40,17,0)</f>
        <v>60.895952380952387</v>
      </c>
      <c r="I18" s="41">
        <f>VLOOKUP($A18,'6 класс'!$A$5:$CD$40,33,0)</f>
        <v>64.438571428571422</v>
      </c>
      <c r="J18" s="99">
        <f>VLOOKUP($A18,'6 класс'!$A$5:$CD$40,61,0)</f>
        <v>50.626111111111108</v>
      </c>
      <c r="K18" s="96">
        <f>VLOOKUP($A18,'6 класс'!$A$5:$CD$40,67,0)</f>
        <v>38.53</v>
      </c>
      <c r="L18" s="41">
        <f>VLOOKUP($A18,'6 класс'!$A$5:$CD$40,73,0)</f>
        <v>38.666666666666664</v>
      </c>
      <c r="M18" s="99">
        <f>VLOOKUP($A18,'6 класс'!$A$5:$CD$40,82,0)</f>
        <v>47.6875</v>
      </c>
      <c r="N18" s="96">
        <f>VLOOKUP($A18,'7 класс'!$A$5:$BX$40,12,0)</f>
        <v>63.234999999999992</v>
      </c>
      <c r="O18" s="96">
        <f>VLOOKUP($A18,'7 класс'!$A$5:$BX$40,23,0)</f>
        <v>60.280833333333334</v>
      </c>
      <c r="P18" s="96">
        <f>VLOOKUP($A18,'7 класс'!$A$5:$BX$40,47,0)</f>
        <v>65.359666666666683</v>
      </c>
      <c r="Q18" s="96">
        <f>VLOOKUP($A18,'7 класс'!$A$5:$BX$40,56,0)</f>
        <v>52.72</v>
      </c>
      <c r="R18" s="96">
        <f>VLOOKUP($A18,'7 класс'!$A$5:$BX$40,65,0)</f>
        <v>53.422499999999999</v>
      </c>
      <c r="S18" s="106">
        <f>VLOOKUP($A18,'7 класс'!$A$5:$BX$40,76,0)</f>
        <v>63.464166666666671</v>
      </c>
      <c r="T18" s="96">
        <f>VLOOKUP($A18,'8 класс'!$A$5:$CV$40,23,0)</f>
        <v>56.723124999999996</v>
      </c>
      <c r="U18" s="41">
        <f>VLOOKUP($A18,'8 класс'!$A$5:$CV$40,45,0)</f>
        <v>65.577291666666667</v>
      </c>
      <c r="V18" s="41">
        <f>VLOOKUP($A18,'8 класс'!$A$5:$CV$40,71,0)</f>
        <v>57.578750000000007</v>
      </c>
      <c r="W18" s="41">
        <f>VLOOKUP($A18,'8 класс'!$A$5:$CV$40,78,0)</f>
        <v>49.61</v>
      </c>
      <c r="X18" s="41">
        <f>VLOOKUP($A18,'8 класс'!$A$5:$CV$40,85,0)</f>
        <v>47.674999999999997</v>
      </c>
      <c r="Y18" s="99">
        <f>VLOOKUP($A18,'8 класс'!$A$5:$CV$40,100,0)</f>
        <v>56.752916666666664</v>
      </c>
    </row>
    <row r="19" spans="1:25" x14ac:dyDescent="0.25">
      <c r="A19" s="20" t="s">
        <v>16</v>
      </c>
      <c r="B19" s="96">
        <f>VLOOKUP($A19,'5 класс'!$A$5:$CT$40,29,0)</f>
        <v>63.125666666666667</v>
      </c>
      <c r="C19" s="41">
        <f>VLOOKUP($A19,'5 класс'!$A$5:$CT$40,57,0)</f>
        <v>64.587500000000006</v>
      </c>
      <c r="D19" s="99">
        <f>VLOOKUP($A19,'5 класс'!$A$5:$CT$40,91,0)</f>
        <v>58.604313725490194</v>
      </c>
      <c r="E19" s="104"/>
      <c r="F19" s="109"/>
      <c r="G19" s="106">
        <f>VLOOKUP($A19,'5 класс'!$A$5:$CT$40,98,0)</f>
        <v>50.86</v>
      </c>
      <c r="H19" s="96">
        <f>VLOOKUP($A19,'6 класс'!$A$5:$CD$40,17,0)</f>
        <v>79.233571428571423</v>
      </c>
      <c r="I19" s="41">
        <f>VLOOKUP($A19,'6 класс'!$A$5:$CD$40,33,0)</f>
        <v>57.937619047619044</v>
      </c>
      <c r="J19" s="99">
        <f>VLOOKUP($A19,'6 класс'!$A$5:$CD$40,61,0)</f>
        <v>45.398958333333333</v>
      </c>
      <c r="K19" s="96">
        <f>VLOOKUP($A19,'6 класс'!$A$5:$CD$40,67,0)</f>
        <v>50.925000000000004</v>
      </c>
      <c r="L19" s="41">
        <f>VLOOKUP($A19,'6 класс'!$A$5:$CD$40,73,0)</f>
        <v>30.555000000000003</v>
      </c>
      <c r="M19" s="99">
        <f>VLOOKUP($A19,'6 класс'!$A$5:$CD$40,82,0)</f>
        <v>34.908749999999998</v>
      </c>
      <c r="N19" s="96">
        <f>VLOOKUP($A19,'7 класс'!$A$5:$BX$40,12,0)</f>
        <v>67.647500000000008</v>
      </c>
      <c r="O19" s="96">
        <f>VLOOKUP($A19,'7 класс'!$A$5:$BX$40,23,0)</f>
        <v>69.333333333333329</v>
      </c>
      <c r="P19" s="96">
        <f>VLOOKUP($A19,'7 класс'!$A$5:$BX$40,47,0)</f>
        <v>56.030999999999992</v>
      </c>
      <c r="Q19" s="96">
        <f>VLOOKUP($A19,'7 класс'!$A$5:$BX$40,56,0)</f>
        <v>50.123750000000001</v>
      </c>
      <c r="R19" s="96">
        <f>VLOOKUP($A19,'7 класс'!$A$5:$BX$40,65,0)</f>
        <v>63.417500000000004</v>
      </c>
      <c r="S19" s="106">
        <f>VLOOKUP($A19,'7 класс'!$A$5:$BX$40,76,0)</f>
        <v>58.334166666666661</v>
      </c>
      <c r="T19" s="96">
        <f>VLOOKUP($A19,'8 класс'!$A$5:$CV$40,23,0)</f>
        <v>59.583333333333336</v>
      </c>
      <c r="U19" s="41">
        <f>VLOOKUP($A19,'8 класс'!$A$5:$CV$40,45,0)</f>
        <v>58.332916666666677</v>
      </c>
      <c r="V19" s="41">
        <f>VLOOKUP($A19,'8 класс'!$A$5:$CV$40,71,0)</f>
        <v>49.791666666666664</v>
      </c>
      <c r="W19" s="41">
        <f>VLOOKUP($A19,'8 класс'!$A$5:$CV$40,78,0)</f>
        <v>65</v>
      </c>
      <c r="X19" s="41">
        <f>VLOOKUP($A19,'8 класс'!$A$5:$CV$40,85,0)</f>
        <v>46.69</v>
      </c>
      <c r="Y19" s="99">
        <f>VLOOKUP($A19,'8 класс'!$A$5:$CV$40,100,0)</f>
        <v>50.416666666666664</v>
      </c>
    </row>
    <row r="20" spans="1:25" x14ac:dyDescent="0.25">
      <c r="A20" s="20" t="s">
        <v>17</v>
      </c>
      <c r="B20" s="96">
        <f>VLOOKUP($A20,'5 класс'!$A$5:$CT$40,29,0)</f>
        <v>55.039166666666674</v>
      </c>
      <c r="C20" s="41">
        <f>VLOOKUP($A20,'5 класс'!$A$5:$CT$40,57,0)</f>
        <v>57.028499999999994</v>
      </c>
      <c r="D20" s="99">
        <f>VLOOKUP($A20,'5 класс'!$A$5:$CT$40,91,0)</f>
        <v>57.332745098039226</v>
      </c>
      <c r="E20" s="104"/>
      <c r="F20" s="109"/>
      <c r="G20" s="106">
        <f>VLOOKUP($A20,'5 класс'!$A$5:$CT$40,98,0)</f>
        <v>50.980000000000004</v>
      </c>
      <c r="H20" s="96">
        <f>VLOOKUP($A20,'6 класс'!$A$5:$CD$40,17,0)</f>
        <v>66.816190476190485</v>
      </c>
      <c r="I20" s="41">
        <f>VLOOKUP($A20,'6 класс'!$A$5:$CD$40,33,0)</f>
        <v>61.408333333333339</v>
      </c>
      <c r="J20" s="99">
        <f>VLOOKUP($A20,'6 класс'!$A$5:$CD$40,61,0)</f>
        <v>50.478888888888882</v>
      </c>
      <c r="K20" s="96">
        <f>VLOOKUP($A20,'6 класс'!$A$5:$CD$40,67,0)</f>
        <v>51.563333333333333</v>
      </c>
      <c r="L20" s="41">
        <f>VLOOKUP($A20,'6 класс'!$A$5:$CD$40,73,0)</f>
        <v>36.805</v>
      </c>
      <c r="M20" s="99">
        <f>VLOOKUP($A20,'6 класс'!$A$5:$CD$40,82,0)</f>
        <v>46.726249999999993</v>
      </c>
      <c r="N20" s="96">
        <f>VLOOKUP($A20,'7 класс'!$A$5:$BX$40,12,0)</f>
        <v>61.940000000000005</v>
      </c>
      <c r="O20" s="96">
        <f>VLOOKUP($A20,'7 класс'!$A$5:$BX$40,23,0)</f>
        <v>59.920833333333327</v>
      </c>
      <c r="P20" s="96">
        <f>VLOOKUP($A20,'7 класс'!$A$5:$BX$40,47,0)</f>
        <v>55.166666666666664</v>
      </c>
      <c r="Q20" s="96">
        <f>VLOOKUP($A20,'7 класс'!$A$5:$BX$40,56,0)</f>
        <v>51.54</v>
      </c>
      <c r="R20" s="96">
        <f>VLOOKUP($A20,'7 класс'!$A$5:$BX$40,65,0)</f>
        <v>46.727500000000006</v>
      </c>
      <c r="S20" s="106">
        <f>VLOOKUP($A20,'7 класс'!$A$5:$BX$40,76,0)</f>
        <v>60.000833333333333</v>
      </c>
      <c r="T20" s="96">
        <f>VLOOKUP($A20,'8 класс'!$A$5:$CV$40,23,0)</f>
        <v>58.014791666666667</v>
      </c>
      <c r="U20" s="41">
        <f>VLOOKUP($A20,'8 класс'!$A$5:$CV$40,45,0)</f>
        <v>62.0625</v>
      </c>
      <c r="V20" s="109"/>
      <c r="W20" s="41">
        <f>VLOOKUP($A20,'8 класс'!$A$5:$CV$40,78,0)</f>
        <v>49.715000000000003</v>
      </c>
      <c r="X20" s="41">
        <f>VLOOKUP($A20,'8 класс'!$A$5:$CV$40,85,0)</f>
        <v>65.25</v>
      </c>
      <c r="Y20" s="146"/>
    </row>
    <row r="21" spans="1:25" x14ac:dyDescent="0.25">
      <c r="A21" s="20" t="s">
        <v>18</v>
      </c>
      <c r="B21" s="96">
        <f>VLOOKUP($A21,'5 класс'!$A$5:$CT$40,29,0)</f>
        <v>64.470666666666659</v>
      </c>
      <c r="C21" s="41">
        <f>VLOOKUP($A21,'5 класс'!$A$5:$CT$40,57,0)</f>
        <v>61.263666666666651</v>
      </c>
      <c r="D21" s="99">
        <f>VLOOKUP($A21,'5 класс'!$A$5:$CT$40,91,0)</f>
        <v>58.757549019607829</v>
      </c>
      <c r="E21" s="104"/>
      <c r="F21" s="109"/>
      <c r="G21" s="106">
        <f>VLOOKUP($A21,'5 класс'!$A$5:$CT$40,98,0)</f>
        <v>49.852499999999999</v>
      </c>
      <c r="H21" s="96">
        <f>VLOOKUP($A21,'6 класс'!$A$5:$CD$40,17,0)</f>
        <v>68.668571428571425</v>
      </c>
      <c r="I21" s="41">
        <f>VLOOKUP($A21,'6 класс'!$A$5:$CD$40,33,0)</f>
        <v>70.544047619047618</v>
      </c>
      <c r="J21" s="99">
        <f>VLOOKUP($A21,'6 класс'!$A$5:$CD$40,61,0)</f>
        <v>57.425763888888895</v>
      </c>
      <c r="K21" s="96">
        <f>VLOOKUP($A21,'6 класс'!$A$5:$CD$40,67,0)</f>
        <v>45.533333333333331</v>
      </c>
      <c r="L21" s="41">
        <f>VLOOKUP($A21,'6 класс'!$A$5:$CD$40,73,0)</f>
        <v>44.286666666666662</v>
      </c>
      <c r="M21" s="99">
        <f>VLOOKUP($A21,'6 класс'!$A$5:$CD$40,82,0)</f>
        <v>50.314999999999998</v>
      </c>
      <c r="N21" s="96">
        <f>VLOOKUP($A21,'7 класс'!$A$5:$BX$40,12,0)</f>
        <v>56.342500000000001</v>
      </c>
      <c r="O21" s="96">
        <f>VLOOKUP($A21,'7 класс'!$A$5:$BX$40,23,0)</f>
        <v>66.887500000000003</v>
      </c>
      <c r="P21" s="96">
        <f>VLOOKUP($A21,'7 класс'!$A$5:$BX$40,47,0)</f>
        <v>51.746333333333318</v>
      </c>
      <c r="Q21" s="96">
        <f>VLOOKUP($A21,'7 класс'!$A$5:$BX$40,56,0)</f>
        <v>39.445</v>
      </c>
      <c r="R21" s="96">
        <f>VLOOKUP($A21,'7 класс'!$A$5:$BX$40,65,0)</f>
        <v>51.638750000000002</v>
      </c>
      <c r="S21" s="106">
        <f>VLOOKUP($A21,'7 класс'!$A$5:$BX$40,76,0)</f>
        <v>56.296666666666667</v>
      </c>
      <c r="T21" s="111"/>
      <c r="U21" s="109"/>
      <c r="V21" s="41">
        <f>VLOOKUP($A21,'8 класс'!$A$5:$CV$40,71,0)</f>
        <v>56.636666666666677</v>
      </c>
      <c r="W21" s="109"/>
      <c r="X21" s="109"/>
      <c r="Y21" s="99">
        <f>VLOOKUP($A21,'8 класс'!$A$5:$CV$40,100,0)</f>
        <v>59.314583333333339</v>
      </c>
    </row>
    <row r="22" spans="1:25" x14ac:dyDescent="0.25">
      <c r="A22" s="20" t="s">
        <v>50</v>
      </c>
      <c r="B22" s="96">
        <f>VLOOKUP($A22,'5 класс'!$A$5:$CT$40,29,0)</f>
        <v>59.259833333333333</v>
      </c>
      <c r="C22" s="41">
        <f>VLOOKUP($A22,'5 класс'!$A$5:$CT$40,57,0)</f>
        <v>58.585000000000001</v>
      </c>
      <c r="D22" s="99">
        <f>VLOOKUP($A22,'5 класс'!$A$5:$CT$40,91,0)</f>
        <v>59.075784313725485</v>
      </c>
      <c r="E22" s="104"/>
      <c r="F22" s="109"/>
      <c r="G22" s="106">
        <f>VLOOKUP($A22,'5 класс'!$A$5:$CT$40,98,0)</f>
        <v>48.702500000000001</v>
      </c>
      <c r="H22" s="96">
        <f>VLOOKUP($A22,'6 класс'!$A$5:$CD$40,17,0)</f>
        <v>70.03857142857143</v>
      </c>
      <c r="I22" s="41">
        <f>VLOOKUP($A22,'6 класс'!$A$5:$CD$40,33,0)</f>
        <v>67.839523809523811</v>
      </c>
      <c r="J22" s="99">
        <f>VLOOKUP($A22,'6 класс'!$A$5:$CD$40,61,0)</f>
        <v>56.228541666666665</v>
      </c>
      <c r="K22" s="96">
        <f>VLOOKUP($A22,'6 класс'!$A$5:$CD$40,67,0)</f>
        <v>48.071666666666665</v>
      </c>
      <c r="L22" s="41">
        <f>VLOOKUP($A22,'6 класс'!$A$5:$CD$40,73,0)</f>
        <v>41.541666666666664</v>
      </c>
      <c r="M22" s="99">
        <f>VLOOKUP($A22,'6 класс'!$A$5:$CD$40,82,0)</f>
        <v>48.862500000000004</v>
      </c>
      <c r="N22" s="96">
        <f>VLOOKUP($A22,'7 класс'!$A$5:$BX$40,12,0)</f>
        <v>59.465833333333329</v>
      </c>
      <c r="O22" s="96">
        <f>VLOOKUP($A22,'7 класс'!$A$5:$BX$40,23,0)</f>
        <v>63.164999999999999</v>
      </c>
      <c r="P22" s="96">
        <f>VLOOKUP($A22,'7 класс'!$A$5:$BX$40,47,0)</f>
        <v>57.917333333333332</v>
      </c>
      <c r="Q22" s="96">
        <f>VLOOKUP($A22,'7 класс'!$A$5:$BX$40,56,0)</f>
        <v>48.19</v>
      </c>
      <c r="R22" s="96">
        <f>VLOOKUP($A22,'7 класс'!$A$5:$BX$40,65,0)</f>
        <v>47.363750000000003</v>
      </c>
      <c r="S22" s="106">
        <f>VLOOKUP($A22,'7 класс'!$A$5:$BX$40,76,0)</f>
        <v>54.429166666666667</v>
      </c>
      <c r="T22" s="96">
        <f>VLOOKUP($A22,'8 класс'!$A$5:$CV$40,23,0)</f>
        <v>60.593333333333341</v>
      </c>
      <c r="U22" s="41">
        <f>VLOOKUP($A22,'8 класс'!$A$5:$CV$40,45,0)</f>
        <v>64.11041666666668</v>
      </c>
      <c r="V22" s="41">
        <f>VLOOKUP($A22,'8 класс'!$A$5:$CV$40,71,0)</f>
        <v>67.992083333333341</v>
      </c>
      <c r="W22" s="41">
        <f>VLOOKUP($A22,'8 класс'!$A$5:$CV$40,78,0)</f>
        <v>51.072500000000005</v>
      </c>
      <c r="X22" s="41">
        <f>VLOOKUP($A22,'8 класс'!$A$5:$CV$40,85,0)</f>
        <v>55.68</v>
      </c>
      <c r="Y22" s="99">
        <f>VLOOKUP($A22,'8 класс'!$A$5:$CV$40,100,0)</f>
        <v>68.59708333333333</v>
      </c>
    </row>
    <row r="23" spans="1:25" x14ac:dyDescent="0.25">
      <c r="A23" s="20" t="s">
        <v>19</v>
      </c>
      <c r="B23" s="96">
        <f>VLOOKUP($A23,'5 класс'!$A$5:$CT$40,29,0)</f>
        <v>54.381500000000003</v>
      </c>
      <c r="C23" s="41">
        <f>VLOOKUP($A23,'5 класс'!$A$5:$CT$40,57,0)</f>
        <v>58.146999999999991</v>
      </c>
      <c r="D23" s="99">
        <f>VLOOKUP($A23,'5 класс'!$A$5:$CT$40,91,0)</f>
        <v>55.050000000000011</v>
      </c>
      <c r="E23" s="104"/>
      <c r="F23" s="109"/>
      <c r="G23" s="106">
        <f>VLOOKUP($A23,'5 класс'!$A$5:$CT$40,98,0)</f>
        <v>40.052500000000002</v>
      </c>
      <c r="H23" s="96">
        <f>VLOOKUP($A23,'6 класс'!$A$5:$CD$40,17,0)</f>
        <v>81.448095238095235</v>
      </c>
      <c r="I23" s="41">
        <f>VLOOKUP($A23,'6 класс'!$A$5:$CD$40,33,0)</f>
        <v>63.215714285714284</v>
      </c>
      <c r="J23" s="99">
        <f>VLOOKUP($A23,'6 класс'!$A$5:$CD$40,61,0)</f>
        <v>51.058194444444446</v>
      </c>
      <c r="K23" s="96">
        <f>VLOOKUP($A23,'6 класс'!$A$5:$CD$40,67,0)</f>
        <v>50</v>
      </c>
      <c r="L23" s="41">
        <f>VLOOKUP($A23,'6 класс'!$A$5:$CD$40,73,0)</f>
        <v>40.638333333333328</v>
      </c>
      <c r="M23" s="99">
        <f>VLOOKUP($A23,'6 класс'!$A$5:$CD$40,82,0)</f>
        <v>42.928749999999994</v>
      </c>
      <c r="N23" s="96">
        <f>VLOOKUP($A23,'7 класс'!$A$5:$BX$40,12,0)</f>
        <v>53.953333333333326</v>
      </c>
      <c r="O23" s="96">
        <f>VLOOKUP($A23,'7 класс'!$A$5:$BX$40,23,0)</f>
        <v>59.604166666666664</v>
      </c>
      <c r="P23" s="96">
        <f>VLOOKUP($A23,'7 класс'!$A$5:$BX$40,47,0)</f>
        <v>44.289333333333339</v>
      </c>
      <c r="Q23" s="96">
        <f>VLOOKUP($A23,'7 класс'!$A$5:$BX$40,56,0)</f>
        <v>44.0075</v>
      </c>
      <c r="R23" s="96">
        <f>VLOOKUP($A23,'7 класс'!$A$5:$BX$40,65,0)</f>
        <v>45.196249999999999</v>
      </c>
      <c r="S23" s="106">
        <f>VLOOKUP($A23,'7 класс'!$A$5:$BX$40,76,0)</f>
        <v>48.467500000000001</v>
      </c>
      <c r="T23" s="96">
        <f>VLOOKUP($A23,'8 класс'!$A$5:$CV$40,23,0)</f>
        <v>62.240208333333335</v>
      </c>
      <c r="U23" s="41">
        <f>VLOOKUP($A23,'8 класс'!$A$5:$CV$40,45,0)</f>
        <v>55.242916666666659</v>
      </c>
      <c r="V23" s="41">
        <f>VLOOKUP($A23,'8 класс'!$A$5:$CV$40,71,0)</f>
        <v>61.068333333333328</v>
      </c>
      <c r="W23" s="41">
        <f>VLOOKUP($A23,'8 класс'!$A$5:$CV$40,78,0)</f>
        <v>56.252499999999998</v>
      </c>
      <c r="X23" s="41">
        <f>VLOOKUP($A23,'8 класс'!$A$5:$CV$40,85,0)</f>
        <v>46.774999999999999</v>
      </c>
      <c r="Y23" s="99">
        <f>VLOOKUP($A23,'8 класс'!$A$5:$CV$40,100,0)</f>
        <v>62.241249999999994</v>
      </c>
    </row>
    <row r="24" spans="1:25" x14ac:dyDescent="0.25">
      <c r="A24" s="20" t="s">
        <v>20</v>
      </c>
      <c r="B24" s="96">
        <f>VLOOKUP($A24,'5 класс'!$A$5:$CT$40,29,0)</f>
        <v>56.408833333333334</v>
      </c>
      <c r="C24" s="41">
        <f>VLOOKUP($A24,'5 класс'!$A$5:$CT$40,57,0)</f>
        <v>60.576666666666668</v>
      </c>
      <c r="D24" s="99">
        <f>VLOOKUP($A24,'5 класс'!$A$5:$CT$40,91,0)</f>
        <v>59.298725490196084</v>
      </c>
      <c r="E24" s="104"/>
      <c r="F24" s="109"/>
      <c r="G24" s="106">
        <f>VLOOKUP($A24,'5 класс'!$A$5:$CT$40,98,0)</f>
        <v>45.587499999999999</v>
      </c>
      <c r="H24" s="96">
        <f>VLOOKUP($A24,'6 класс'!$A$5:$CD$40,17,0)</f>
        <v>62.961666666666666</v>
      </c>
      <c r="I24" s="41">
        <f>VLOOKUP($A24,'6 класс'!$A$5:$CD$40,33,0)</f>
        <v>65.459285714285713</v>
      </c>
      <c r="J24" s="99">
        <f>VLOOKUP($A24,'6 класс'!$A$5:$CD$40,61,0)</f>
        <v>50.58006944444444</v>
      </c>
      <c r="K24" s="96">
        <f>VLOOKUP($A24,'6 класс'!$A$5:$CD$40,67,0)</f>
        <v>34.87833333333333</v>
      </c>
      <c r="L24" s="41">
        <f>VLOOKUP($A24,'6 класс'!$A$5:$CD$40,73,0)</f>
        <v>36.61</v>
      </c>
      <c r="M24" s="99">
        <f>VLOOKUP($A24,'6 класс'!$A$5:$CD$40,82,0)</f>
        <v>42.716250000000002</v>
      </c>
      <c r="N24" s="96">
        <f>VLOOKUP($A24,'7 класс'!$A$5:$BX$40,12,0)</f>
        <v>60.095833333333331</v>
      </c>
      <c r="O24" s="96">
        <f>VLOOKUP($A24,'7 класс'!$A$5:$BX$40,23,0)</f>
        <v>62.807499999999997</v>
      </c>
      <c r="P24" s="96">
        <f>VLOOKUP($A24,'7 класс'!$A$5:$BX$40,47,0)</f>
        <v>46.510333333333328</v>
      </c>
      <c r="Q24" s="96">
        <f>VLOOKUP($A24,'7 класс'!$A$5:$BX$40,56,0)</f>
        <v>50.823750000000004</v>
      </c>
      <c r="R24" s="96">
        <f>VLOOKUP($A24,'7 класс'!$A$5:$BX$40,65,0)</f>
        <v>50.363750000000003</v>
      </c>
      <c r="S24" s="106">
        <f>VLOOKUP($A24,'7 класс'!$A$5:$BX$40,76,0)</f>
        <v>38.950833333333335</v>
      </c>
      <c r="T24" s="96">
        <f>VLOOKUP($A24,'8 класс'!$A$5:$CV$40,23,0)</f>
        <v>55.188541666666673</v>
      </c>
      <c r="U24" s="41">
        <f>VLOOKUP($A24,'8 класс'!$A$5:$CV$40,45,0)</f>
        <v>53.017916666666665</v>
      </c>
      <c r="V24" s="41">
        <f>VLOOKUP($A24,'8 класс'!$A$5:$CV$40,71,0)</f>
        <v>68.402916666666684</v>
      </c>
      <c r="W24" s="41">
        <f>VLOOKUP($A24,'8 класс'!$A$5:$CV$40,78,0)</f>
        <v>57.18</v>
      </c>
      <c r="X24" s="41">
        <f>VLOOKUP($A24,'8 класс'!$A$5:$CV$40,85,0)</f>
        <v>48.5625</v>
      </c>
      <c r="Y24" s="99">
        <f>VLOOKUP($A24,'8 класс'!$A$5:$CV$40,100,0)</f>
        <v>73.349999999999994</v>
      </c>
    </row>
    <row r="25" spans="1:25" x14ac:dyDescent="0.25">
      <c r="A25" s="20" t="s">
        <v>21</v>
      </c>
      <c r="B25" s="96">
        <f>VLOOKUP($A25,'5 класс'!$A$5:$CT$40,29,0)</f>
        <v>55.234666666666683</v>
      </c>
      <c r="C25" s="41">
        <f>VLOOKUP($A25,'5 класс'!$A$5:$CT$40,57,0)</f>
        <v>57.602333333333334</v>
      </c>
      <c r="D25" s="99">
        <f>VLOOKUP($A25,'5 класс'!$A$5:$CT$40,91,0)</f>
        <v>55.953039215686267</v>
      </c>
      <c r="E25" s="104"/>
      <c r="F25" s="109"/>
      <c r="G25" s="106">
        <f>VLOOKUP($A25,'5 класс'!$A$5:$CT$40,98,0)</f>
        <v>43.717500000000001</v>
      </c>
      <c r="H25" s="96">
        <f>VLOOKUP($A25,'6 класс'!$A$5:$CD$40,17,0)</f>
        <v>60.101666666666667</v>
      </c>
      <c r="I25" s="41">
        <f>VLOOKUP($A25,'6 класс'!$A$5:$CD$40,33,0)</f>
        <v>64.93452380952381</v>
      </c>
      <c r="J25" s="99">
        <f>VLOOKUP($A25,'6 класс'!$A$5:$CD$40,61,0)</f>
        <v>54.275833333333331</v>
      </c>
      <c r="K25" s="96">
        <f>VLOOKUP($A25,'6 класс'!$A$5:$CD$40,67,0)</f>
        <v>33.638333333333328</v>
      </c>
      <c r="L25" s="41">
        <f>VLOOKUP($A25,'6 класс'!$A$5:$CD$40,73,0)</f>
        <v>36.446666666666665</v>
      </c>
      <c r="M25" s="99">
        <f>VLOOKUP($A25,'6 класс'!$A$5:$CD$40,82,0)</f>
        <v>45.77</v>
      </c>
      <c r="N25" s="96">
        <f>VLOOKUP($A25,'7 класс'!$A$5:$BX$40,12,0)</f>
        <v>60.752499999999998</v>
      </c>
      <c r="O25" s="96">
        <f>VLOOKUP($A25,'7 класс'!$A$5:$BX$40,23,0)</f>
        <v>67.257500000000007</v>
      </c>
      <c r="P25" s="96">
        <f>VLOOKUP($A25,'7 класс'!$A$5:$BX$40,47,0)</f>
        <v>46.918666666666674</v>
      </c>
      <c r="Q25" s="96">
        <f>VLOOKUP($A25,'7 класс'!$A$5:$BX$40,56,0)</f>
        <v>44.388750000000002</v>
      </c>
      <c r="R25" s="96">
        <f>VLOOKUP($A25,'7 класс'!$A$5:$BX$40,65,0)</f>
        <v>49.673749999999998</v>
      </c>
      <c r="S25" s="106">
        <f>VLOOKUP($A25,'7 класс'!$A$5:$BX$40,76,0)</f>
        <v>42.63</v>
      </c>
      <c r="T25" s="111"/>
      <c r="U25" s="109"/>
      <c r="V25" s="41">
        <f>VLOOKUP($A25,'8 класс'!$A$5:$CV$40,71,0)</f>
        <v>59.236249999999991</v>
      </c>
      <c r="W25" s="109"/>
      <c r="X25" s="109"/>
      <c r="Y25" s="99">
        <f>VLOOKUP($A25,'8 класс'!$A$5:$CV$40,100,0)</f>
        <v>56.661250000000003</v>
      </c>
    </row>
    <row r="26" spans="1:25" x14ac:dyDescent="0.25">
      <c r="A26" s="20" t="s">
        <v>22</v>
      </c>
      <c r="B26" s="96">
        <f>VLOOKUP($A26,'5 класс'!$A$5:$CT$40,29,0)</f>
        <v>61.542833333333327</v>
      </c>
      <c r="C26" s="41">
        <f>VLOOKUP($A26,'5 класс'!$A$5:$CT$40,57,0)</f>
        <v>62.44133333333334</v>
      </c>
      <c r="D26" s="99">
        <f>VLOOKUP($A26,'5 класс'!$A$5:$CT$40,91,0)</f>
        <v>62.823039215686265</v>
      </c>
      <c r="E26" s="104"/>
      <c r="F26" s="109"/>
      <c r="G26" s="106">
        <f>VLOOKUP($A26,'5 класс'!$A$5:$CT$40,98,0)</f>
        <v>48.89</v>
      </c>
      <c r="H26" s="96">
        <f>VLOOKUP($A26,'6 класс'!$A$5:$CD$40,17,0)</f>
        <v>66.360952380952384</v>
      </c>
      <c r="I26" s="41">
        <f>VLOOKUP($A26,'6 класс'!$A$5:$CD$40,33,0)</f>
        <v>68.455952380952382</v>
      </c>
      <c r="J26" s="99">
        <f>VLOOKUP($A26,'6 класс'!$A$5:$CD$40,61,0)</f>
        <v>54.780555555555566</v>
      </c>
      <c r="K26" s="96">
        <f>VLOOKUP($A26,'6 класс'!$A$5:$CD$40,67,0)</f>
        <v>39.001666666666665</v>
      </c>
      <c r="L26" s="41">
        <f>VLOOKUP($A26,'6 класс'!$A$5:$CD$40,73,0)</f>
        <v>43.928333333333335</v>
      </c>
      <c r="M26" s="99">
        <f>VLOOKUP($A26,'6 класс'!$A$5:$CD$40,82,0)</f>
        <v>49.037500000000001</v>
      </c>
      <c r="N26" s="96">
        <f>VLOOKUP($A26,'7 класс'!$A$5:$BX$40,12,0)</f>
        <v>62.215000000000003</v>
      </c>
      <c r="O26" s="96">
        <f>VLOOKUP($A26,'7 класс'!$A$5:$BX$40,23,0)</f>
        <v>64.869166666666672</v>
      </c>
      <c r="P26" s="96">
        <f>VLOOKUP($A26,'7 класс'!$A$5:$BX$40,47,0)</f>
        <v>58.749000000000002</v>
      </c>
      <c r="Q26" s="96">
        <f>VLOOKUP($A26,'7 класс'!$A$5:$BX$40,56,0)</f>
        <v>51.09</v>
      </c>
      <c r="R26" s="96">
        <f>VLOOKUP($A26,'7 класс'!$A$5:$BX$40,65,0)</f>
        <v>51.346249999999998</v>
      </c>
      <c r="S26" s="106">
        <f>VLOOKUP($A26,'7 класс'!$A$5:$BX$40,76,0)</f>
        <v>57.786666666666676</v>
      </c>
      <c r="T26" s="96">
        <f>VLOOKUP($A26,'8 класс'!$A$5:$CV$40,23,0)</f>
        <v>60.470624999999998</v>
      </c>
      <c r="U26" s="41">
        <f>VLOOKUP($A26,'8 класс'!$A$5:$CV$40,45,0)</f>
        <v>58.384583333333325</v>
      </c>
      <c r="V26" s="41">
        <f>VLOOKUP($A26,'8 класс'!$A$5:$CV$40,71,0)</f>
        <v>62.440416666666671</v>
      </c>
      <c r="W26" s="41">
        <f>VLOOKUP($A26,'8 класс'!$A$5:$CV$40,78,0)</f>
        <v>58.5075</v>
      </c>
      <c r="X26" s="41">
        <f>VLOOKUP($A26,'8 класс'!$A$5:$CV$40,85,0)</f>
        <v>52.005000000000003</v>
      </c>
      <c r="Y26" s="99">
        <f>VLOOKUP($A26,'8 класс'!$A$5:$CV$40,100,0)</f>
        <v>61.486666666666657</v>
      </c>
    </row>
    <row r="27" spans="1:25" x14ac:dyDescent="0.25">
      <c r="A27" s="20" t="s">
        <v>23</v>
      </c>
      <c r="B27" s="96">
        <f>VLOOKUP($A27,'5 класс'!$A$5:$CT$40,29,0)</f>
        <v>61.463666666666668</v>
      </c>
      <c r="C27" s="41">
        <f>VLOOKUP($A27,'5 класс'!$A$5:$CT$40,57,0)</f>
        <v>63.226833333333346</v>
      </c>
      <c r="D27" s="99">
        <f>VLOOKUP($A27,'5 класс'!$A$5:$CT$40,91,0)</f>
        <v>61.052745098039225</v>
      </c>
      <c r="E27" s="104"/>
      <c r="F27" s="109"/>
      <c r="G27" s="106">
        <f>VLOOKUP($A27,'5 класс'!$A$5:$CT$40,98,0)</f>
        <v>46.480000000000004</v>
      </c>
      <c r="H27" s="96">
        <f>VLOOKUP($A27,'6 класс'!$A$5:$CD$40,17,0)</f>
        <v>60.582380952380952</v>
      </c>
      <c r="I27" s="41">
        <f>VLOOKUP($A27,'6 класс'!$A$5:$CD$40,33,0)</f>
        <v>69.842619047619053</v>
      </c>
      <c r="J27" s="99">
        <f>VLOOKUP($A27,'6 класс'!$A$5:$CD$40,61,0)</f>
        <v>49.897708333333334</v>
      </c>
      <c r="K27" s="96">
        <f>VLOOKUP($A27,'6 класс'!$A$5:$CD$40,67,0)</f>
        <v>39.506666666666668</v>
      </c>
      <c r="L27" s="41">
        <f>VLOOKUP($A27,'6 класс'!$A$5:$CD$40,73,0)</f>
        <v>53.193333333333328</v>
      </c>
      <c r="M27" s="99">
        <f>VLOOKUP($A27,'6 класс'!$A$5:$CD$40,82,0)</f>
        <v>47.847499999999997</v>
      </c>
      <c r="N27" s="96">
        <f>VLOOKUP($A27,'7 класс'!$A$5:$BX$40,12,0)</f>
        <v>61.251666666666672</v>
      </c>
      <c r="O27" s="96">
        <f>VLOOKUP($A27,'7 класс'!$A$5:$BX$40,23,0)</f>
        <v>59.87916666666667</v>
      </c>
      <c r="P27" s="96">
        <f>VLOOKUP($A27,'7 класс'!$A$5:$BX$40,47,0)</f>
        <v>53.465666666666671</v>
      </c>
      <c r="Q27" s="96">
        <f>VLOOKUP($A27,'7 класс'!$A$5:$BX$40,56,0)</f>
        <v>49.752499999999998</v>
      </c>
      <c r="R27" s="96">
        <f>VLOOKUP($A27,'7 класс'!$A$5:$BX$40,65,0)</f>
        <v>56.442499999999995</v>
      </c>
      <c r="S27" s="106">
        <f>VLOOKUP($A27,'7 класс'!$A$5:$BX$40,76,0)</f>
        <v>50.451666666666668</v>
      </c>
      <c r="T27" s="96">
        <f>VLOOKUP($A27,'8 класс'!$A$5:$CV$40,23,0)</f>
        <v>57.738333333333337</v>
      </c>
      <c r="U27" s="41">
        <f>VLOOKUP($A27,'8 класс'!$A$5:$CV$40,45,0)</f>
        <v>55.43833333333334</v>
      </c>
      <c r="V27" s="41">
        <f>VLOOKUP($A27,'8 класс'!$A$5:$CV$40,71,0)</f>
        <v>55.942083333333329</v>
      </c>
      <c r="W27" s="41">
        <f>VLOOKUP($A27,'8 класс'!$A$5:$CV$40,78,0)</f>
        <v>46.427500000000002</v>
      </c>
      <c r="X27" s="41">
        <f>VLOOKUP($A27,'8 класс'!$A$5:$CV$40,85,0)</f>
        <v>56.25</v>
      </c>
      <c r="Y27" s="99">
        <f>VLOOKUP($A27,'8 класс'!$A$5:$CV$40,100,0)</f>
        <v>49.460833333333333</v>
      </c>
    </row>
    <row r="28" spans="1:25" x14ac:dyDescent="0.25">
      <c r="A28" s="20" t="s">
        <v>24</v>
      </c>
      <c r="B28" s="96">
        <f>VLOOKUP($A28,'5 класс'!$A$5:$CT$40,29,0)</f>
        <v>52.832166666666673</v>
      </c>
      <c r="C28" s="41">
        <f>VLOOKUP($A28,'5 класс'!$A$5:$CT$40,57,0)</f>
        <v>56.023499999999999</v>
      </c>
      <c r="D28" s="99">
        <f>VLOOKUP($A28,'5 класс'!$A$5:$CT$40,91,0)</f>
        <v>63.689313725490202</v>
      </c>
      <c r="E28" s="104"/>
      <c r="F28" s="109"/>
      <c r="G28" s="106">
        <f>VLOOKUP($A28,'5 класс'!$A$5:$CT$40,98,0)</f>
        <v>58.977499999999999</v>
      </c>
      <c r="H28" s="96">
        <f>VLOOKUP($A28,'6 класс'!$A$5:$CD$40,17,0)</f>
        <v>60.318095238095239</v>
      </c>
      <c r="I28" s="41">
        <f>VLOOKUP($A28,'6 класс'!$A$5:$CD$40,33,0)</f>
        <v>60.703809523809518</v>
      </c>
      <c r="J28" s="99">
        <f>VLOOKUP($A28,'6 класс'!$A$5:$CD$40,61,0)</f>
        <v>58.934583333333329</v>
      </c>
      <c r="K28" s="96">
        <f>VLOOKUP($A28,'6 класс'!$A$5:$CD$40,67,0)</f>
        <v>61.113333333333337</v>
      </c>
      <c r="L28" s="41">
        <f>VLOOKUP($A28,'6 класс'!$A$5:$CD$40,73,0)</f>
        <v>38.118333333333332</v>
      </c>
      <c r="M28" s="99">
        <f>VLOOKUP($A28,'6 класс'!$A$5:$CD$40,82,0)</f>
        <v>52.721250000000005</v>
      </c>
      <c r="N28" s="96">
        <f>VLOOKUP($A28,'7 класс'!$A$5:$BX$40,12,0)</f>
        <v>59.568333333333335</v>
      </c>
      <c r="O28" s="96">
        <f>VLOOKUP($A28,'7 класс'!$A$5:$BX$40,23,0)</f>
        <v>61.591666666666669</v>
      </c>
      <c r="P28" s="96">
        <f>VLOOKUP($A28,'7 класс'!$A$5:$BX$40,47,0)</f>
        <v>50.73299999999999</v>
      </c>
      <c r="Q28" s="96">
        <f>VLOOKUP($A28,'7 класс'!$A$5:$BX$40,56,0)</f>
        <v>54.121250000000003</v>
      </c>
      <c r="R28" s="96">
        <f>VLOOKUP($A28,'7 класс'!$A$5:$BX$40,65,0)</f>
        <v>48.984999999999999</v>
      </c>
      <c r="S28" s="106">
        <f>VLOOKUP($A28,'7 класс'!$A$5:$BX$40,76,0)</f>
        <v>46.783333333333339</v>
      </c>
      <c r="T28" s="96">
        <f>VLOOKUP($A28,'8 класс'!$A$5:$CV$40,23,0)</f>
        <v>0</v>
      </c>
      <c r="U28" s="41">
        <f>VLOOKUP($A28,'8 класс'!$A$5:$CV$40,45,0)</f>
        <v>54.687916666666673</v>
      </c>
      <c r="V28" s="41">
        <f>VLOOKUP($A28,'8 класс'!$A$5:$CV$40,71,0)</f>
        <v>64.294583333333335</v>
      </c>
      <c r="W28" s="41">
        <f>VLOOKUP($A28,'8 класс'!$A$5:$CV$40,78,0)</f>
        <v>0</v>
      </c>
      <c r="X28" s="41">
        <f>VLOOKUP($A28,'8 класс'!$A$5:$CV$40,85,0)</f>
        <v>34.725000000000001</v>
      </c>
      <c r="Y28" s="99">
        <f>VLOOKUP($A28,'8 класс'!$A$5:$CV$40,100,0)</f>
        <v>60.591250000000002</v>
      </c>
    </row>
    <row r="29" spans="1:25" x14ac:dyDescent="0.25">
      <c r="A29" s="20" t="s">
        <v>25</v>
      </c>
      <c r="B29" s="96">
        <f>VLOOKUP($A29,'5 класс'!$A$5:$CT$40,29,0)</f>
        <v>60.538333333333341</v>
      </c>
      <c r="C29" s="41">
        <f>VLOOKUP($A29,'5 класс'!$A$5:$CT$40,57,0)</f>
        <v>59.709000000000003</v>
      </c>
      <c r="D29" s="99">
        <f>VLOOKUP($A29,'5 класс'!$A$5:$CT$40,91,0)</f>
        <v>60.4613725490196</v>
      </c>
      <c r="E29" s="104"/>
      <c r="F29" s="109"/>
      <c r="G29" s="106">
        <f>VLOOKUP($A29,'5 класс'!$A$5:$CT$40,98,0)</f>
        <v>56.682500000000005</v>
      </c>
      <c r="H29" s="96">
        <f>VLOOKUP($A29,'6 класс'!$A$5:$CD$40,17,0)</f>
        <v>60.35071428571429</v>
      </c>
      <c r="I29" s="41">
        <f>VLOOKUP($A29,'6 класс'!$A$5:$CD$40,33,0)</f>
        <v>68.597619047619048</v>
      </c>
      <c r="J29" s="99">
        <f>VLOOKUP($A29,'6 класс'!$A$5:$CD$40,61,0)</f>
        <v>55.172291666666659</v>
      </c>
      <c r="K29" s="96">
        <f>VLOOKUP($A29,'6 класс'!$A$5:$CD$40,67,0)</f>
        <v>42.361666666666672</v>
      </c>
      <c r="L29" s="41">
        <f>VLOOKUP($A29,'6 класс'!$A$5:$CD$40,73,0)</f>
        <v>46.618333333333332</v>
      </c>
      <c r="M29" s="99">
        <f>VLOOKUP($A29,'6 класс'!$A$5:$CD$40,82,0)</f>
        <v>43.576250000000002</v>
      </c>
      <c r="N29" s="96">
        <f>VLOOKUP($A29,'7 класс'!$A$5:$BX$40,12,0)</f>
        <v>63.000833333333333</v>
      </c>
      <c r="O29" s="96">
        <f>VLOOKUP($A29,'7 класс'!$A$5:$BX$40,23,0)</f>
        <v>64.581666666666663</v>
      </c>
      <c r="P29" s="96">
        <f>VLOOKUP($A29,'7 класс'!$A$5:$BX$40,47,0)</f>
        <v>55.483333333333334</v>
      </c>
      <c r="Q29" s="96">
        <f>VLOOKUP($A29,'7 класс'!$A$5:$BX$40,56,0)</f>
        <v>51.178750000000001</v>
      </c>
      <c r="R29" s="96">
        <f>VLOOKUP($A29,'7 класс'!$A$5:$BX$40,65,0)</f>
        <v>44.55</v>
      </c>
      <c r="S29" s="106">
        <f>VLOOKUP($A29,'7 класс'!$A$5:$BX$40,76,0)</f>
        <v>58.47</v>
      </c>
      <c r="T29" s="96">
        <f>VLOOKUP($A29,'8 класс'!$A$5:$CV$40,23,0)</f>
        <v>56.270833333333336</v>
      </c>
      <c r="U29" s="41">
        <f>VLOOKUP($A29,'8 класс'!$A$5:$CV$40,45,0)</f>
        <v>66.928333333333342</v>
      </c>
      <c r="V29" s="41">
        <f>VLOOKUP($A29,'8 класс'!$A$5:$CV$40,71,0)</f>
        <v>57.576249999999995</v>
      </c>
      <c r="W29" s="41">
        <f>VLOOKUP($A29,'8 класс'!$A$5:$CV$40,78,0)</f>
        <v>40.5</v>
      </c>
      <c r="X29" s="41">
        <f>VLOOKUP($A29,'8 класс'!$A$5:$CV$40,85,0)</f>
        <v>64.064999999999998</v>
      </c>
      <c r="Y29" s="99">
        <f>VLOOKUP($A29,'8 класс'!$A$5:$CV$40,100,0)</f>
        <v>58.587916666666672</v>
      </c>
    </row>
    <row r="30" spans="1:25" x14ac:dyDescent="0.25">
      <c r="A30" s="20" t="s">
        <v>26</v>
      </c>
      <c r="B30" s="96">
        <f>VLOOKUP($A30,'5 класс'!$A$5:$CT$40,29,0)</f>
        <v>66.411166666666659</v>
      </c>
      <c r="C30" s="41">
        <f>VLOOKUP($A30,'5 класс'!$A$5:$CT$40,57,0)</f>
        <v>65.025833333333338</v>
      </c>
      <c r="D30" s="99">
        <f>VLOOKUP($A30,'5 класс'!$A$5:$CT$40,91,0)</f>
        <v>62.531372549019608</v>
      </c>
      <c r="E30" s="104"/>
      <c r="F30" s="109"/>
      <c r="G30" s="106">
        <f>VLOOKUP($A30,'5 класс'!$A$5:$CT$40,98,0)</f>
        <v>61.727499999999999</v>
      </c>
      <c r="H30" s="96">
        <f>VLOOKUP($A30,'6 класс'!$A$5:$CD$40,17,0)</f>
        <v>68.661666666666662</v>
      </c>
      <c r="I30" s="41">
        <f>VLOOKUP($A30,'6 класс'!$A$5:$CD$40,33,0)</f>
        <v>74.365476190476187</v>
      </c>
      <c r="J30" s="99">
        <f>VLOOKUP($A30,'6 класс'!$A$5:$CD$40,61,0)</f>
        <v>53.869791666666664</v>
      </c>
      <c r="K30" s="96">
        <f>VLOOKUP($A30,'6 класс'!$A$5:$CD$40,67,0)</f>
        <v>28.87833333333333</v>
      </c>
      <c r="L30" s="41">
        <f>VLOOKUP($A30,'6 класс'!$A$5:$CD$40,73,0)</f>
        <v>40.153333333333329</v>
      </c>
      <c r="M30" s="99">
        <f>VLOOKUP($A30,'6 класс'!$A$5:$CD$40,82,0)</f>
        <v>43.582499999999996</v>
      </c>
      <c r="N30" s="96">
        <f>VLOOKUP($A30,'7 класс'!$A$5:$BX$40,12,0)</f>
        <v>71.164166666666659</v>
      </c>
      <c r="O30" s="96">
        <f>VLOOKUP($A30,'7 класс'!$A$5:$BX$40,23,0)</f>
        <v>67.015833333333333</v>
      </c>
      <c r="P30" s="96">
        <f>VLOOKUP($A30,'7 класс'!$A$5:$BX$40,47,0)</f>
        <v>51.95933333333334</v>
      </c>
      <c r="Q30" s="96">
        <f>VLOOKUP($A30,'7 класс'!$A$5:$BX$40,56,0)</f>
        <v>60.36</v>
      </c>
      <c r="R30" s="96">
        <f>VLOOKUP($A30,'7 класс'!$A$5:$BX$40,65,0)</f>
        <v>54.291249999999998</v>
      </c>
      <c r="S30" s="106">
        <f>VLOOKUP($A30,'7 класс'!$A$5:$BX$40,76,0)</f>
        <v>52.645000000000003</v>
      </c>
      <c r="T30" s="96">
        <f>VLOOKUP($A30,'8 класс'!$A$5:$CV$40,23,0)</f>
        <v>61.892500000000013</v>
      </c>
      <c r="U30" s="41">
        <f>VLOOKUP($A30,'8 класс'!$A$5:$CV$40,45,0)</f>
        <v>65.384583333333325</v>
      </c>
      <c r="V30" s="41">
        <f>VLOOKUP($A30,'8 класс'!$A$5:$CV$40,71,0)</f>
        <v>62.019166666666678</v>
      </c>
      <c r="W30" s="41">
        <f>VLOOKUP($A30,'8 класс'!$A$5:$CV$40,78,0)</f>
        <v>56.25</v>
      </c>
      <c r="X30" s="41">
        <f>VLOOKUP($A30,'8 класс'!$A$5:$CV$40,85,0)</f>
        <v>43.75</v>
      </c>
      <c r="Y30" s="99">
        <f>VLOOKUP($A30,'8 класс'!$A$5:$CV$40,100,0)</f>
        <v>55.84791666666667</v>
      </c>
    </row>
    <row r="31" spans="1:25" x14ac:dyDescent="0.25">
      <c r="A31" s="20" t="s">
        <v>27</v>
      </c>
      <c r="B31" s="96">
        <f>VLOOKUP($A31,'5 класс'!$A$5:$CT$40,29,0)</f>
        <v>65.732166666666643</v>
      </c>
      <c r="C31" s="41">
        <f>VLOOKUP($A31,'5 класс'!$A$5:$CT$40,57,0)</f>
        <v>64.64266666666667</v>
      </c>
      <c r="D31" s="99">
        <f>VLOOKUP($A31,'5 класс'!$A$5:$CT$40,91,0)</f>
        <v>60.713137254901952</v>
      </c>
      <c r="E31" s="104"/>
      <c r="F31" s="109"/>
      <c r="G31" s="106">
        <f>VLOOKUP($A31,'5 класс'!$A$5:$CT$40,98,0)</f>
        <v>52.135000000000005</v>
      </c>
      <c r="H31" s="96">
        <f>VLOOKUP($A31,'6 класс'!$A$5:$CD$40,17,0)</f>
        <v>64.67880952380952</v>
      </c>
      <c r="I31" s="41">
        <f>VLOOKUP($A31,'6 класс'!$A$5:$CD$40,33,0)</f>
        <v>59.62261904761904</v>
      </c>
      <c r="J31" s="99">
        <f>VLOOKUP($A31,'6 класс'!$A$5:$CD$40,61,0)</f>
        <v>55.705763888888889</v>
      </c>
      <c r="K31" s="96">
        <f>VLOOKUP($A31,'6 класс'!$A$5:$CD$40,67,0)</f>
        <v>43.233333333333327</v>
      </c>
      <c r="L31" s="41">
        <f>VLOOKUP($A31,'6 класс'!$A$5:$CD$40,73,0)</f>
        <v>32.475000000000001</v>
      </c>
      <c r="M31" s="99">
        <f>VLOOKUP($A31,'6 класс'!$A$5:$CD$40,82,0)</f>
        <v>46.581249999999997</v>
      </c>
      <c r="N31" s="96">
        <f>VLOOKUP($A31,'7 класс'!$A$5:$BX$40,12,0)</f>
        <v>66.782499999999985</v>
      </c>
      <c r="O31" s="96">
        <f>VLOOKUP($A31,'7 класс'!$A$5:$BX$40,23,0)</f>
        <v>63.284166666666671</v>
      </c>
      <c r="P31" s="96">
        <f>VLOOKUP($A31,'7 класс'!$A$5:$BX$40,47,0)</f>
        <v>56.522000000000006</v>
      </c>
      <c r="Q31" s="96">
        <f>VLOOKUP($A31,'7 класс'!$A$5:$BX$40,56,0)</f>
        <v>45.835000000000001</v>
      </c>
      <c r="R31" s="96">
        <f>VLOOKUP($A31,'7 класс'!$A$5:$BX$40,65,0)</f>
        <v>51.216250000000002</v>
      </c>
      <c r="S31" s="106">
        <f>VLOOKUP($A31,'7 класс'!$A$5:$BX$40,76,0)</f>
        <v>60.024166666666666</v>
      </c>
      <c r="T31" s="96">
        <f>VLOOKUP($A31,'8 класс'!$A$5:$CV$40,23,0)</f>
        <v>65.571250000000006</v>
      </c>
      <c r="U31" s="41">
        <f>VLOOKUP($A31,'8 класс'!$A$5:$CV$40,45,0)</f>
        <v>56.741875</v>
      </c>
      <c r="V31" s="41">
        <f>VLOOKUP($A31,'8 класс'!$A$5:$CV$40,71,0)</f>
        <v>51.0075</v>
      </c>
      <c r="W31" s="41">
        <f>VLOOKUP($A31,'8 класс'!$A$5:$CV$40,78,0)</f>
        <v>44.08</v>
      </c>
      <c r="X31" s="41">
        <f>VLOOKUP($A31,'8 класс'!$A$5:$CV$40,85,0)</f>
        <v>40.44</v>
      </c>
      <c r="Y31" s="99">
        <f>VLOOKUP($A31,'8 класс'!$A$5:$CV$40,100,0)</f>
        <v>52.754999999999995</v>
      </c>
    </row>
    <row r="32" spans="1:25" x14ac:dyDescent="0.25">
      <c r="A32" s="20" t="s">
        <v>28</v>
      </c>
      <c r="B32" s="96">
        <f>VLOOKUP($A32,'5 класс'!$A$5:$CT$40,29,0)</f>
        <v>60.204499999999996</v>
      </c>
      <c r="C32" s="41">
        <f>VLOOKUP($A32,'5 класс'!$A$5:$CT$40,57,0)</f>
        <v>62.896166666666659</v>
      </c>
      <c r="D32" s="99">
        <f>VLOOKUP($A32,'5 класс'!$A$5:$CT$40,91,0)</f>
        <v>66.121960784313714</v>
      </c>
      <c r="E32" s="104"/>
      <c r="F32" s="109"/>
      <c r="G32" s="106">
        <f>VLOOKUP($A32,'5 класс'!$A$5:$CT$40,98,0)</f>
        <v>57.662500000000001</v>
      </c>
      <c r="H32" s="96">
        <f>VLOOKUP($A32,'6 класс'!$A$5:$CD$40,17,0)</f>
        <v>57.407380952380947</v>
      </c>
      <c r="I32" s="41">
        <f>VLOOKUP($A32,'6 класс'!$A$5:$CD$40,33,0)</f>
        <v>69.811666666666667</v>
      </c>
      <c r="J32" s="99">
        <f>VLOOKUP($A32,'6 класс'!$A$5:$CD$40,61,0)</f>
        <v>55.093263888888892</v>
      </c>
      <c r="K32" s="96">
        <f>VLOOKUP($A32,'6 класс'!$A$5:$CD$40,67,0)</f>
        <v>22.221666666666664</v>
      </c>
      <c r="L32" s="41">
        <f>VLOOKUP($A32,'6 класс'!$A$5:$CD$40,73,0)</f>
        <v>49.073333333333331</v>
      </c>
      <c r="M32" s="99">
        <f>VLOOKUP($A32,'6 класс'!$A$5:$CD$40,82,0)</f>
        <v>50.382500000000007</v>
      </c>
      <c r="N32" s="96">
        <f>VLOOKUP($A32,'7 класс'!$A$5:$BX$40,12,0)</f>
        <v>63.331666666666656</v>
      </c>
      <c r="O32" s="96">
        <f>VLOOKUP($A32,'7 класс'!$A$5:$BX$40,23,0)</f>
        <v>65.896666666666661</v>
      </c>
      <c r="P32" s="96">
        <f>VLOOKUP($A32,'7 класс'!$A$5:$BX$40,47,0)</f>
        <v>51.831666666666671</v>
      </c>
      <c r="Q32" s="96">
        <f>VLOOKUP($A32,'7 класс'!$A$5:$BX$40,56,0)</f>
        <v>56.11</v>
      </c>
      <c r="R32" s="96">
        <f>VLOOKUP($A32,'7 класс'!$A$5:$BX$40,65,0)</f>
        <v>54.552500000000002</v>
      </c>
      <c r="S32" s="106">
        <f>VLOOKUP($A32,'7 класс'!$A$5:$BX$40,76,0)</f>
        <v>50.155000000000001</v>
      </c>
      <c r="T32" s="96">
        <f>VLOOKUP($A32,'8 класс'!$A$5:$CV$40,23,0)</f>
        <v>47.005208333333336</v>
      </c>
      <c r="U32" s="41">
        <f>VLOOKUP($A32,'8 класс'!$A$5:$CV$40,45,0)</f>
        <v>64.306458333333339</v>
      </c>
      <c r="V32" s="41">
        <f>VLOOKUP($A32,'8 класс'!$A$5:$CV$40,71,0)</f>
        <v>69.392499999999998</v>
      </c>
      <c r="W32" s="41">
        <f>VLOOKUP($A32,'8 класс'!$A$5:$CV$40,78,0)</f>
        <v>59.375</v>
      </c>
      <c r="X32" s="41">
        <f>VLOOKUP($A32,'8 класс'!$A$5:$CV$40,85,0)</f>
        <v>55.835000000000001</v>
      </c>
      <c r="Y32" s="99">
        <f>VLOOKUP($A32,'8 класс'!$A$5:$CV$40,100,0)</f>
        <v>68.26958333333333</v>
      </c>
    </row>
    <row r="33" spans="1:25" x14ac:dyDescent="0.25">
      <c r="A33" s="20" t="s">
        <v>29</v>
      </c>
      <c r="B33" s="96">
        <f>VLOOKUP($A33,'5 класс'!$A$5:$CT$40,29,0)</f>
        <v>60.907833333333336</v>
      </c>
      <c r="C33" s="41">
        <f>VLOOKUP($A33,'5 класс'!$A$5:$CT$40,57,0)</f>
        <v>62.168499999999995</v>
      </c>
      <c r="D33" s="99">
        <f>VLOOKUP($A33,'5 класс'!$A$5:$CT$40,91,0)</f>
        <v>57.152941176470598</v>
      </c>
      <c r="E33" s="104"/>
      <c r="F33" s="109"/>
      <c r="G33" s="106">
        <f>VLOOKUP($A33,'5 класс'!$A$5:$CT$40,98,0)</f>
        <v>47.844999999999999</v>
      </c>
      <c r="H33" s="96">
        <f>VLOOKUP($A33,'6 класс'!$A$5:$CD$40,17,0)</f>
        <v>62.225000000000001</v>
      </c>
      <c r="I33" s="41">
        <f>VLOOKUP($A33,'6 класс'!$A$5:$CD$40,33,0)</f>
        <v>69.768095238095242</v>
      </c>
      <c r="J33" s="99">
        <f>VLOOKUP($A33,'6 класс'!$A$5:$CD$40,61,0)</f>
        <v>50.857291666666669</v>
      </c>
      <c r="K33" s="96">
        <f>VLOOKUP($A33,'6 класс'!$A$5:$CD$40,67,0)</f>
        <v>44.511666666666663</v>
      </c>
      <c r="L33" s="41">
        <f>VLOOKUP($A33,'6 класс'!$A$5:$CD$40,73,0)</f>
        <v>44.395000000000003</v>
      </c>
      <c r="M33" s="99">
        <f>VLOOKUP($A33,'6 класс'!$A$5:$CD$40,82,0)</f>
        <v>46.626249999999999</v>
      </c>
      <c r="N33" s="96">
        <f>VLOOKUP($A33,'7 класс'!$A$5:$BX$40,12,0)</f>
        <v>66.348333333333329</v>
      </c>
      <c r="O33" s="96">
        <f>VLOOKUP($A33,'7 класс'!$A$5:$BX$40,23,0)</f>
        <v>69.100833333333341</v>
      </c>
      <c r="P33" s="96">
        <f>VLOOKUP($A33,'7 класс'!$A$5:$BX$40,47,0)</f>
        <v>52.157333333333334</v>
      </c>
      <c r="Q33" s="96">
        <f>VLOOKUP($A33,'7 класс'!$A$5:$BX$40,56,0)</f>
        <v>54.669999999999995</v>
      </c>
      <c r="R33" s="96">
        <f>VLOOKUP($A33,'7 класс'!$A$5:$BX$40,65,0)</f>
        <v>61.495000000000005</v>
      </c>
      <c r="S33" s="106">
        <f>VLOOKUP($A33,'7 класс'!$A$5:$BX$40,76,0)</f>
        <v>49.824166666666663</v>
      </c>
      <c r="T33" s="96">
        <f>VLOOKUP($A33,'8 класс'!$A$5:$CV$40,23,0)</f>
        <v>58.135208333333331</v>
      </c>
      <c r="U33" s="41">
        <f>VLOOKUP($A33,'8 класс'!$A$5:$CV$40,45,0)</f>
        <v>75.380416666666662</v>
      </c>
      <c r="V33" s="41">
        <f>VLOOKUP($A33,'8 класс'!$A$5:$CV$40,71,0)</f>
        <v>58.793333333333329</v>
      </c>
      <c r="W33" s="41">
        <f>VLOOKUP($A33,'8 класс'!$A$5:$CV$40,78,0)</f>
        <v>28.572499999999998</v>
      </c>
      <c r="X33" s="41">
        <f>VLOOKUP($A33,'8 класс'!$A$5:$CV$40,85,0)</f>
        <v>75.302500000000009</v>
      </c>
      <c r="Y33" s="99">
        <f>VLOOKUP($A33,'8 класс'!$A$5:$CV$40,100,0)</f>
        <v>55.239583333333336</v>
      </c>
    </row>
    <row r="34" spans="1:25" x14ac:dyDescent="0.25">
      <c r="A34" s="20" t="s">
        <v>30</v>
      </c>
      <c r="B34" s="96">
        <f>VLOOKUP($A34,'5 класс'!$A$5:$CT$40,29,0)</f>
        <v>62.286333333333332</v>
      </c>
      <c r="C34" s="41">
        <f>VLOOKUP($A34,'5 класс'!$A$5:$CT$40,57,0)</f>
        <v>60.900833333333331</v>
      </c>
      <c r="D34" s="99">
        <f>VLOOKUP($A34,'5 класс'!$A$5:$CT$40,91,0)</f>
        <v>61.001372549019607</v>
      </c>
      <c r="E34" s="104"/>
      <c r="F34" s="109"/>
      <c r="G34" s="106">
        <f>VLOOKUP($A34,'5 класс'!$A$5:$CT$40,98,0)</f>
        <v>49.760000000000005</v>
      </c>
      <c r="H34" s="96">
        <f>VLOOKUP($A34,'6 класс'!$A$5:$CD$40,17,0)</f>
        <v>69.218571428571423</v>
      </c>
      <c r="I34" s="41">
        <f>VLOOKUP($A34,'6 класс'!$A$5:$CD$40,33,0)</f>
        <v>66.695952380952377</v>
      </c>
      <c r="J34" s="99">
        <f>VLOOKUP($A34,'6 класс'!$A$5:$CD$40,61,0)</f>
        <v>56.385694444444447</v>
      </c>
      <c r="K34" s="96">
        <f>VLOOKUP($A34,'6 класс'!$A$5:$CD$40,67,0)</f>
        <v>54.164999999999999</v>
      </c>
      <c r="L34" s="41">
        <f>VLOOKUP($A34,'6 класс'!$A$5:$CD$40,73,0)</f>
        <v>46.87833333333333</v>
      </c>
      <c r="M34" s="99">
        <f>VLOOKUP($A34,'6 класс'!$A$5:$CD$40,82,0)</f>
        <v>56.252499999999998</v>
      </c>
      <c r="N34" s="96">
        <f>VLOOKUP($A34,'7 класс'!$A$5:$BX$40,12,0)</f>
        <v>72.686666666666667</v>
      </c>
      <c r="O34" s="96">
        <f>VLOOKUP($A34,'7 класс'!$A$5:$BX$40,23,0)</f>
        <v>62.351666666666667</v>
      </c>
      <c r="P34" s="96">
        <f>VLOOKUP($A34,'7 класс'!$A$5:$BX$40,47,0)</f>
        <v>63.581333333333333</v>
      </c>
      <c r="Q34" s="96">
        <f>VLOOKUP($A34,'7 класс'!$A$5:$BX$40,56,0)</f>
        <v>63.194999999999993</v>
      </c>
      <c r="R34" s="96">
        <f>VLOOKUP($A34,'7 класс'!$A$5:$BX$40,65,0)</f>
        <v>56.844999999999999</v>
      </c>
      <c r="S34" s="106">
        <f>VLOOKUP($A34,'7 класс'!$A$5:$BX$40,76,0)</f>
        <v>58.204166666666666</v>
      </c>
      <c r="T34" s="111"/>
      <c r="U34" s="41">
        <f>VLOOKUP($A34,'8 класс'!$A$5:$CV$40,45,0)</f>
        <v>80.3125</v>
      </c>
      <c r="V34" s="41">
        <f>VLOOKUP($A34,'8 класс'!$A$5:$CV$40,71,0)</f>
        <v>79.166666666666671</v>
      </c>
      <c r="W34" s="109"/>
      <c r="X34" s="41">
        <f>VLOOKUP($A34,'8 класс'!$A$5:$CV$40,85,0)</f>
        <v>63.75</v>
      </c>
      <c r="Y34" s="99">
        <f>VLOOKUP($A34,'8 класс'!$A$5:$CV$40,100,0)</f>
        <v>61.25</v>
      </c>
    </row>
    <row r="35" spans="1:25" x14ac:dyDescent="0.25">
      <c r="A35" s="20" t="s">
        <v>31</v>
      </c>
      <c r="B35" s="96">
        <f>VLOOKUP($A35,'5 класс'!$A$5:$CT$40,29,0)</f>
        <v>64.900500000000008</v>
      </c>
      <c r="C35" s="41">
        <f>VLOOKUP($A35,'5 класс'!$A$5:$CT$40,57,0)</f>
        <v>66.014166666666668</v>
      </c>
      <c r="D35" s="99">
        <f>VLOOKUP($A35,'5 класс'!$A$5:$CT$40,91,0)</f>
        <v>58.324019607843134</v>
      </c>
      <c r="E35" s="104"/>
      <c r="F35" s="109"/>
      <c r="G35" s="106">
        <f>VLOOKUP($A35,'5 класс'!$A$5:$CT$40,98,0)</f>
        <v>48.372500000000002</v>
      </c>
      <c r="H35" s="96">
        <f>VLOOKUP($A35,'6 класс'!$A$5:$CD$40,17,0)</f>
        <v>63.111428571428576</v>
      </c>
      <c r="I35" s="41">
        <f>VLOOKUP($A35,'6 класс'!$A$5:$CD$40,33,0)</f>
        <v>75.2852380952381</v>
      </c>
      <c r="J35" s="99">
        <f>VLOOKUP($A35,'6 класс'!$A$5:$CD$40,61,0)</f>
        <v>50.612708333333337</v>
      </c>
      <c r="K35" s="96">
        <f>VLOOKUP($A35,'6 класс'!$A$5:$CD$40,67,0)</f>
        <v>36.39</v>
      </c>
      <c r="L35" s="41">
        <f>VLOOKUP($A35,'6 класс'!$A$5:$CD$40,73,0)</f>
        <v>52.166666666666664</v>
      </c>
      <c r="M35" s="99">
        <f>VLOOKUP($A35,'6 класс'!$A$5:$CD$40,82,0)</f>
        <v>48.232500000000002</v>
      </c>
      <c r="N35" s="96">
        <f>VLOOKUP($A35,'7 класс'!$A$5:$BX$40,12,0)</f>
        <v>64.356666666666669</v>
      </c>
      <c r="O35" s="96">
        <f>VLOOKUP($A35,'7 класс'!$A$5:$BX$40,23,0)</f>
        <v>65.497500000000002</v>
      </c>
      <c r="P35" s="96">
        <f>VLOOKUP($A35,'7 класс'!$A$5:$BX$40,47,0)</f>
        <v>55.466333333333338</v>
      </c>
      <c r="Q35" s="96">
        <f>VLOOKUP($A35,'7 класс'!$A$5:$BX$40,56,0)</f>
        <v>50.65625</v>
      </c>
      <c r="R35" s="96">
        <f>VLOOKUP($A35,'7 класс'!$A$5:$BX$40,65,0)</f>
        <v>49.519999999999996</v>
      </c>
      <c r="S35" s="106">
        <f>VLOOKUP($A35,'7 класс'!$A$5:$BX$40,76,0)</f>
        <v>53.470833333333331</v>
      </c>
      <c r="T35" s="96">
        <f>VLOOKUP($A35,'8 класс'!$A$5:$CV$40,23,0)</f>
        <v>57.357083333333335</v>
      </c>
      <c r="U35" s="41">
        <f>VLOOKUP($A35,'8 класс'!$A$5:$CV$40,45,0)</f>
        <v>61.060833333333335</v>
      </c>
      <c r="V35" s="41">
        <f>VLOOKUP($A35,'8 класс'!$A$5:$CV$40,71,0)</f>
        <v>50.887916666666662</v>
      </c>
      <c r="W35" s="41">
        <f>VLOOKUP($A35,'8 класс'!$A$5:$CV$40,78,0)</f>
        <v>57.319999999999993</v>
      </c>
      <c r="X35" s="41">
        <f>VLOOKUP($A35,'8 класс'!$A$5:$CV$40,85,0)</f>
        <v>47.89</v>
      </c>
      <c r="Y35" s="99">
        <f>VLOOKUP($A35,'8 класс'!$A$5:$CV$40,100,0)</f>
        <v>49.590833333333336</v>
      </c>
    </row>
    <row r="36" spans="1:25" x14ac:dyDescent="0.25">
      <c r="A36" s="20" t="s">
        <v>32</v>
      </c>
      <c r="B36" s="96">
        <f>VLOOKUP($A36,'5 класс'!$A$5:$CT$40,29,0)</f>
        <v>61.446666666666673</v>
      </c>
      <c r="C36" s="41">
        <f>VLOOKUP($A36,'5 класс'!$A$5:$CT$40,57,0)</f>
        <v>64.664500000000004</v>
      </c>
      <c r="D36" s="99">
        <f>VLOOKUP($A36,'5 класс'!$A$5:$CT$40,91,0)</f>
        <v>62.3050980392157</v>
      </c>
      <c r="E36" s="104"/>
      <c r="F36" s="109"/>
      <c r="G36" s="106">
        <f>VLOOKUP($A36,'5 класс'!$A$5:$CT$40,98,0)</f>
        <v>50.964999999999996</v>
      </c>
      <c r="H36" s="96">
        <f>VLOOKUP($A36,'6 класс'!$A$5:$CD$40,17,0)</f>
        <v>69.268571428571434</v>
      </c>
      <c r="I36" s="41">
        <f>VLOOKUP($A36,'6 класс'!$A$5:$CD$40,33,0)</f>
        <v>68.335238095238097</v>
      </c>
      <c r="J36" s="99">
        <f>VLOOKUP($A36,'6 класс'!$A$5:$CD$40,61,0)</f>
        <v>52.587222222222216</v>
      </c>
      <c r="K36" s="96">
        <f>VLOOKUP($A36,'6 класс'!$A$5:$CD$40,67,0)</f>
        <v>50.425000000000004</v>
      </c>
      <c r="L36" s="41">
        <f>VLOOKUP($A36,'6 класс'!$A$5:$CD$40,73,0)</f>
        <v>44.713333333333331</v>
      </c>
      <c r="M36" s="99">
        <f>VLOOKUP($A36,'6 класс'!$A$5:$CD$40,82,0)</f>
        <v>49.446249999999999</v>
      </c>
      <c r="N36" s="96">
        <f>VLOOKUP($A36,'7 класс'!$A$5:$BX$40,12,0)</f>
        <v>59</v>
      </c>
      <c r="O36" s="96">
        <f>VLOOKUP($A36,'7 класс'!$A$5:$BX$40,23,0)</f>
        <v>46.622500000000002</v>
      </c>
      <c r="P36" s="96">
        <f>VLOOKUP($A36,'7 класс'!$A$5:$BX$40,47,0)</f>
        <v>59.781666666666673</v>
      </c>
      <c r="Q36" s="96">
        <f>VLOOKUP($A36,'7 класс'!$A$5:$BX$40,56,0)</f>
        <v>48.075000000000003</v>
      </c>
      <c r="R36" s="96">
        <f>VLOOKUP($A36,'7 класс'!$A$5:$BX$40,65,0)</f>
        <v>48.592500000000001</v>
      </c>
      <c r="S36" s="106">
        <f>VLOOKUP($A36,'7 класс'!$A$5:$BX$40,76,0)</f>
        <v>55.680833333333332</v>
      </c>
      <c r="T36" s="96">
        <f>VLOOKUP($A36,'8 класс'!$A$5:$CV$40,23,0)</f>
        <v>63.706249999999997</v>
      </c>
      <c r="U36" s="109"/>
      <c r="V36" s="41">
        <f>VLOOKUP($A36,'8 класс'!$A$5:$CV$40,71,0)</f>
        <v>60.943749999999994</v>
      </c>
      <c r="W36" s="41">
        <f>VLOOKUP($A36,'8 класс'!$A$5:$CV$40,78,0)</f>
        <v>61.332499999999996</v>
      </c>
      <c r="X36" s="109"/>
      <c r="Y36" s="99">
        <f>VLOOKUP($A36,'8 класс'!$A$5:$CV$40,100,0)</f>
        <v>61.045416666666668</v>
      </c>
    </row>
    <row r="37" spans="1:25" x14ac:dyDescent="0.25">
      <c r="A37" s="20" t="s">
        <v>51</v>
      </c>
      <c r="B37" s="96">
        <f>VLOOKUP($A37,'5 класс'!$A$5:$CT$40,29,0)</f>
        <v>57.967333333333329</v>
      </c>
      <c r="C37" s="41">
        <f>VLOOKUP($A37,'5 класс'!$A$5:$CT$40,57,0)</f>
        <v>64.891500000000008</v>
      </c>
      <c r="D37" s="99">
        <f>VLOOKUP($A37,'5 класс'!$A$5:$CT$40,91,0)</f>
        <v>60.949411764705872</v>
      </c>
      <c r="E37" s="104"/>
      <c r="F37" s="109"/>
      <c r="G37" s="106">
        <f>VLOOKUP($A37,'5 класс'!$A$5:$CT$40,98,0)</f>
        <v>49.024999999999999</v>
      </c>
      <c r="H37" s="96">
        <f>VLOOKUP($A37,'6 класс'!$A$5:$CD$40,17,0)</f>
        <v>71.927619047619046</v>
      </c>
      <c r="I37" s="41">
        <f>VLOOKUP($A37,'6 класс'!$A$5:$CD$40,33,0)</f>
        <v>75.560714285714283</v>
      </c>
      <c r="J37" s="99">
        <f>VLOOKUP($A37,'6 класс'!$A$5:$CD$40,61,0)</f>
        <v>48.899930555555557</v>
      </c>
      <c r="K37" s="96">
        <f>VLOOKUP($A37,'6 класс'!$A$5:$CD$40,67,0)</f>
        <v>43.548333333333339</v>
      </c>
      <c r="L37" s="41">
        <f>VLOOKUP($A37,'6 класс'!$A$5:$CD$40,73,0)</f>
        <v>50.629999999999995</v>
      </c>
      <c r="M37" s="99">
        <f>VLOOKUP($A37,'6 класс'!$A$5:$CD$40,82,0)</f>
        <v>45.875</v>
      </c>
      <c r="N37" s="96">
        <f>VLOOKUP($A37,'7 класс'!$A$5:$BX$40,12,0)</f>
        <v>56.394999999999989</v>
      </c>
      <c r="O37" s="96">
        <f>VLOOKUP($A37,'7 класс'!$A$5:$BX$40,23,0)</f>
        <v>73.16</v>
      </c>
      <c r="P37" s="96">
        <f>VLOOKUP($A37,'7 класс'!$A$5:$BX$40,47,0)</f>
        <v>53.62733333333334</v>
      </c>
      <c r="Q37" s="96">
        <f>VLOOKUP($A37,'7 класс'!$A$5:$BX$40,56,0)</f>
        <v>50.643749999999997</v>
      </c>
      <c r="R37" s="96">
        <f>VLOOKUP($A37,'7 класс'!$A$5:$BX$40,65,0)</f>
        <v>60.126249999999999</v>
      </c>
      <c r="S37" s="106">
        <f>VLOOKUP($A37,'7 класс'!$A$5:$BX$40,76,0)</f>
        <v>51.959166666666668</v>
      </c>
      <c r="T37" s="96">
        <f>VLOOKUP($A37,'8 класс'!$A$5:$CV$40,23,0)</f>
        <v>60.289791666666659</v>
      </c>
      <c r="U37" s="41">
        <f>VLOOKUP($A37,'8 класс'!$A$5:$CV$40,45,0)</f>
        <v>65.922499999999999</v>
      </c>
      <c r="V37" s="41">
        <f>VLOOKUP($A37,'8 класс'!$A$5:$CV$40,71,0)</f>
        <v>61.350833333333334</v>
      </c>
      <c r="W37" s="41">
        <f>VLOOKUP($A37,'8 класс'!$A$5:$CV$40,78,0)</f>
        <v>51.827500000000001</v>
      </c>
      <c r="X37" s="41">
        <f>VLOOKUP($A37,'8 класс'!$A$5:$CV$40,85,0)</f>
        <v>58.034999999999997</v>
      </c>
      <c r="Y37" s="99">
        <f>VLOOKUP($A37,'8 класс'!$A$5:$CV$40,100,0)</f>
        <v>58.191250000000004</v>
      </c>
    </row>
    <row r="38" spans="1:25" x14ac:dyDescent="0.25">
      <c r="A38" s="20" t="s">
        <v>33</v>
      </c>
      <c r="B38" s="96">
        <f>VLOOKUP($A38,'5 класс'!$A$5:$CT$40,29,0)</f>
        <v>60.176166666666653</v>
      </c>
      <c r="C38" s="41">
        <f>VLOOKUP($A38,'5 класс'!$A$5:$CT$40,57,0)</f>
        <v>60.43716666666667</v>
      </c>
      <c r="D38" s="99">
        <f>VLOOKUP($A38,'5 класс'!$A$5:$CT$40,91,0)</f>
        <v>57.851862745098046</v>
      </c>
      <c r="E38" s="104"/>
      <c r="F38" s="109"/>
      <c r="G38" s="106">
        <f>VLOOKUP($A38,'5 класс'!$A$5:$CT$40,98,0)</f>
        <v>46.274999999999999</v>
      </c>
      <c r="H38" s="96">
        <f>VLOOKUP($A38,'6 класс'!$A$5:$CD$40,17,0)</f>
        <v>72.298095238095243</v>
      </c>
      <c r="I38" s="41">
        <f>VLOOKUP($A38,'6 класс'!$A$5:$CD$40,33,0)</f>
        <v>68.355714285714285</v>
      </c>
      <c r="J38" s="99">
        <f>VLOOKUP($A38,'6 класс'!$A$5:$CD$40,61,0)</f>
        <v>50.065763888888888</v>
      </c>
      <c r="K38" s="96">
        <f>VLOOKUP($A38,'6 класс'!$A$5:$CD$40,67,0)</f>
        <v>45.31</v>
      </c>
      <c r="L38" s="41">
        <f>VLOOKUP($A38,'6 класс'!$A$5:$CD$40,73,0)</f>
        <v>43.146666666666668</v>
      </c>
      <c r="M38" s="99">
        <f>VLOOKUP($A38,'6 класс'!$A$5:$CD$40,82,0)</f>
        <v>44.21875</v>
      </c>
      <c r="N38" s="96">
        <f>VLOOKUP($A38,'7 класс'!$A$5:$BX$40,12,0)</f>
        <v>63.390000000000015</v>
      </c>
      <c r="O38" s="96">
        <f>VLOOKUP($A38,'7 класс'!$A$5:$BX$40,23,0)</f>
        <v>64.764166666666668</v>
      </c>
      <c r="P38" s="96">
        <f>VLOOKUP($A38,'7 класс'!$A$5:$BX$40,47,0)</f>
        <v>53.357999999999997</v>
      </c>
      <c r="Q38" s="96">
        <f>VLOOKUP($A38,'7 класс'!$A$5:$BX$40,56,0)</f>
        <v>48.792499999999997</v>
      </c>
      <c r="R38" s="96">
        <f>VLOOKUP($A38,'7 класс'!$A$5:$BX$40,65,0)</f>
        <v>53.483750000000001</v>
      </c>
      <c r="S38" s="106">
        <f>VLOOKUP($A38,'7 класс'!$A$5:$BX$40,76,0)</f>
        <v>52.294166666666669</v>
      </c>
      <c r="T38" s="96">
        <f>VLOOKUP($A38,'8 класс'!$A$5:$CV$40,23,0)</f>
        <v>65.355833333333337</v>
      </c>
      <c r="U38" s="41">
        <f>VLOOKUP($A38,'8 класс'!$A$5:$CV$40,45,0)</f>
        <v>56.17166666666666</v>
      </c>
      <c r="V38" s="41">
        <f>VLOOKUP($A38,'8 класс'!$A$5:$CV$40,71,0)</f>
        <v>59.721250000000019</v>
      </c>
      <c r="W38" s="41">
        <f>VLOOKUP($A38,'8 класс'!$A$5:$CV$40,78,0)</f>
        <v>56.572499999999998</v>
      </c>
      <c r="X38" s="41">
        <f>VLOOKUP($A38,'8 класс'!$A$5:$CV$40,85,0)</f>
        <v>57.547499999999999</v>
      </c>
      <c r="Y38" s="99">
        <f>VLOOKUP($A38,'8 класс'!$A$5:$CV$40,100,0)</f>
        <v>57.727499999999999</v>
      </c>
    </row>
    <row r="39" spans="1:25" x14ac:dyDescent="0.25">
      <c r="A39" s="20" t="s">
        <v>34</v>
      </c>
      <c r="B39" s="96">
        <f>VLOOKUP($A39,'5 класс'!$A$5:$CT$40,29,0)</f>
        <v>61.433333333333337</v>
      </c>
      <c r="C39" s="41">
        <f>VLOOKUP($A39,'5 класс'!$A$5:$CT$40,57,0)</f>
        <v>57.75033333333333</v>
      </c>
      <c r="D39" s="99">
        <f>VLOOKUP($A39,'5 класс'!$A$5:$CT$40,91,0)</f>
        <v>59.660784313725493</v>
      </c>
      <c r="E39" s="104"/>
      <c r="F39" s="109"/>
      <c r="G39" s="106">
        <f>VLOOKUP($A39,'5 класс'!$A$5:$CT$40,98,0)</f>
        <v>43.83</v>
      </c>
      <c r="H39" s="111"/>
      <c r="I39" s="41">
        <f>VLOOKUP($A39,'6 класс'!$A$5:$CD$40,33,0)</f>
        <v>71.631666666666675</v>
      </c>
      <c r="J39" s="99">
        <f>VLOOKUP($A39,'6 класс'!$A$5:$CD$40,61,0)</f>
        <v>50.196319444444441</v>
      </c>
      <c r="K39" s="111"/>
      <c r="L39" s="41">
        <f>VLOOKUP($A39,'6 класс'!$A$5:$CD$40,73,0)</f>
        <v>43.928333333333335</v>
      </c>
      <c r="M39" s="99">
        <f>VLOOKUP($A39,'6 класс'!$A$5:$CD$40,82,0)</f>
        <v>45.248750000000001</v>
      </c>
      <c r="N39" s="96">
        <f>VLOOKUP($A39,'7 класс'!$A$5:$BX$40,12,0)</f>
        <v>60.577499999999993</v>
      </c>
      <c r="O39" s="96">
        <f>VLOOKUP($A39,'7 класс'!$A$5:$BX$40,23,0)</f>
        <v>49.034166666666671</v>
      </c>
      <c r="P39" s="96">
        <f>VLOOKUP($A39,'7 класс'!$A$5:$BX$40,47,0)</f>
        <v>39.127999999999993</v>
      </c>
      <c r="Q39" s="96">
        <f>VLOOKUP($A39,'7 класс'!$A$5:$BX$40,56,0)</f>
        <v>50.462500000000006</v>
      </c>
      <c r="R39" s="96">
        <f>VLOOKUP($A39,'7 класс'!$A$5:$BX$40,65,0)</f>
        <v>34.722499999999997</v>
      </c>
      <c r="S39" s="106">
        <f>VLOOKUP($A39,'7 класс'!$A$5:$BX$40,76,0)</f>
        <v>35.51</v>
      </c>
      <c r="T39" s="111"/>
      <c r="U39" s="41">
        <f>VLOOKUP($A39,'8 класс'!$A$5:$CV$40,45,0)</f>
        <v>51.354166666666664</v>
      </c>
      <c r="V39" s="41">
        <f>VLOOKUP($A39,'8 класс'!$A$5:$CV$40,71,0)</f>
        <v>66.152500000000018</v>
      </c>
      <c r="W39" s="109"/>
      <c r="X39" s="41">
        <f>VLOOKUP($A39,'8 класс'!$A$5:$CV$40,85,0)</f>
        <v>58.125</v>
      </c>
      <c r="Y39" s="99">
        <f>VLOOKUP($A39,'8 класс'!$A$5:$CV$40,100,0)</f>
        <v>67.435000000000002</v>
      </c>
    </row>
    <row r="40" spans="1:25" ht="15.75" thickBot="1" x14ac:dyDescent="0.3">
      <c r="A40" s="21" t="s">
        <v>35</v>
      </c>
      <c r="B40" s="97">
        <f>VLOOKUP($A40,'5 класс'!$A$5:$CT$40,29,0)</f>
        <v>63.970666666666673</v>
      </c>
      <c r="C40" s="94">
        <f>VLOOKUP($A40,'5 класс'!$A$5:$CT$40,57,0)</f>
        <v>59.876666666666665</v>
      </c>
      <c r="D40" s="98">
        <f>VLOOKUP($A40,'5 класс'!$A$5:$CT$40,91,0)</f>
        <v>62.595588235294116</v>
      </c>
      <c r="E40" s="105"/>
      <c r="F40" s="110"/>
      <c r="G40" s="107">
        <f>VLOOKUP($A40,'5 класс'!$A$5:$CT$40,98,0)</f>
        <v>47.177500000000002</v>
      </c>
      <c r="H40" s="97">
        <f>VLOOKUP($A40,'6 класс'!$A$5:$CD$40,17,0)</f>
        <v>70.447380952380954</v>
      </c>
      <c r="I40" s="94">
        <f>VLOOKUP($A40,'6 класс'!$A$5:$CD$40,33,0)</f>
        <v>68.308333333333337</v>
      </c>
      <c r="J40" s="98">
        <f>VLOOKUP($A40,'6 класс'!$A$5:$CD$40,61,0)</f>
        <v>57.315416666666664</v>
      </c>
      <c r="K40" s="97">
        <f>VLOOKUP($A40,'6 класс'!$A$5:$CD$40,67,0)</f>
        <v>44.115000000000002</v>
      </c>
      <c r="L40" s="94">
        <f>VLOOKUP($A40,'6 класс'!$A$5:$CD$40,73,0)</f>
        <v>47.854999999999997</v>
      </c>
      <c r="M40" s="98">
        <f>VLOOKUP($A40,'6 класс'!$A$5:$CD$40,82,0)</f>
        <v>54.996250000000003</v>
      </c>
      <c r="N40" s="97">
        <f>VLOOKUP($A40,'7 класс'!$A$5:$BX$40,12,0)</f>
        <v>65.484166666666667</v>
      </c>
      <c r="O40" s="97">
        <f>VLOOKUP($A40,'7 класс'!$A$5:$BX$40,23,0)</f>
        <v>68.314166666666665</v>
      </c>
      <c r="P40" s="97">
        <f>VLOOKUP($A40,'7 класс'!$A$5:$BX$40,47,0)</f>
        <v>55.57233333333334</v>
      </c>
      <c r="Q40" s="97">
        <f>VLOOKUP($A40,'7 класс'!$A$5:$BX$40,56,0)</f>
        <v>55.669999999999995</v>
      </c>
      <c r="R40" s="97">
        <f>VLOOKUP($A40,'7 класс'!$A$5:$BX$40,65,0)</f>
        <v>49.861250000000005</v>
      </c>
      <c r="S40" s="107">
        <f>VLOOKUP($A40,'7 класс'!$A$5:$BX$40,76,0)</f>
        <v>52.92583333333333</v>
      </c>
      <c r="T40" s="97">
        <f>VLOOKUP($A40,'8 класс'!$A$5:$CV$40,23,0)</f>
        <v>50.833750000000002</v>
      </c>
      <c r="U40" s="94">
        <f>VLOOKUP($A40,'8 класс'!$A$5:$CV$40,45,0)</f>
        <v>59.479374999999997</v>
      </c>
      <c r="V40" s="94">
        <f>VLOOKUP($A40,'8 класс'!$A$5:$CV$40,71,0)</f>
        <v>56.952083333333327</v>
      </c>
      <c r="W40" s="94">
        <f>VLOOKUP($A40,'8 класс'!$A$5:$CV$40,78,0)</f>
        <v>44.167500000000004</v>
      </c>
      <c r="X40" s="94">
        <f>VLOOKUP($A40,'8 класс'!$A$5:$CV$40,85,0)</f>
        <v>58.605000000000004</v>
      </c>
      <c r="Y40" s="98">
        <f>VLOOKUP($A40,'8 класс'!$A$5:$CV$40,100,0)</f>
        <v>47.002500000000005</v>
      </c>
    </row>
  </sheetData>
  <mergeCells count="20">
    <mergeCell ref="B1:G1"/>
    <mergeCell ref="B2:D2"/>
    <mergeCell ref="E2:G2"/>
    <mergeCell ref="N2:P2"/>
    <mergeCell ref="N3:O3"/>
    <mergeCell ref="H3:I3"/>
    <mergeCell ref="K3:L3"/>
    <mergeCell ref="H1:M1"/>
    <mergeCell ref="H2:J2"/>
    <mergeCell ref="K2:M2"/>
    <mergeCell ref="B3:C3"/>
    <mergeCell ref="E3:F3"/>
    <mergeCell ref="T1:Y1"/>
    <mergeCell ref="N1:S1"/>
    <mergeCell ref="Q2:S2"/>
    <mergeCell ref="Q3:R3"/>
    <mergeCell ref="T2:V2"/>
    <mergeCell ref="W2:Y2"/>
    <mergeCell ref="T3:U3"/>
    <mergeCell ref="W3:X3"/>
  </mergeCells>
  <conditionalFormatting sqref="B5:D40 H5:J38 N5:P15 T5:V6 H40:J40 I39:J39 T40:V40 U39:V39 N17:P40 N16 P16 T37:V38 T36 V36 T35:V35 U34:V34 T26:V33 V25 T22:V24 V21 T17:V19 T16 V16 T15:V15 T13:T14 V13:V14 T11:V12 U10:V10 T8:V9 T7 V7 T20:U20">
    <cfRule type="cellIs" dxfId="19" priority="3" operator="greaterThan">
      <formula>89.44</formula>
    </cfRule>
    <cfRule type="cellIs" dxfId="18" priority="4" operator="lessThan">
      <formula>59.44</formula>
    </cfRule>
  </conditionalFormatting>
  <conditionalFormatting sqref="G5:G40 K5:M38 Q5:S15 W5:Y6 Q17:S40 Q16 S16 W40:Y40 X39:Y39 W37:Y38 W36 Y36 W35:Y35 X34:Y34 W26:Y33 Y25 W22:Y24 Y21 W20:X20 W17:Y19 W16 Y16 W15:Y15 W13:W14 Y13:Y14 W11:Y12 X10:Y10 W8:Y9 W7 Y7 K40:M40 L39:M39">
    <cfRule type="cellIs" dxfId="17" priority="2" operator="lessThan">
      <formula>39.44</formula>
    </cfRule>
    <cfRule type="cellIs" dxfId="16" priority="1" operator="greaterThan">
      <formula>59.44</formula>
    </cfRule>
  </conditionalFormatting>
  <pageMargins left="0.7" right="0.7" top="0.75" bottom="0.75" header="0.3" footer="0.3"/>
  <pageSetup paperSize="9" orientation="portrait" r:id="rId1"/>
  <ignoredErrors>
    <ignoredError sqref="K3 Q3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72B6-D00A-4208-B4E9-090F18FAB9E7}">
  <dimension ref="A1:CU40"/>
  <sheetViews>
    <sheetView workbookViewId="0"/>
  </sheetViews>
  <sheetFormatPr defaultRowHeight="15" x14ac:dyDescent="0.25"/>
  <cols>
    <col min="1" max="1" width="45.28515625" customWidth="1"/>
    <col min="2" max="8" width="8.7109375" customWidth="1"/>
    <col min="27" max="29" width="9.28515625" customWidth="1"/>
    <col min="42" max="53" width="10.85546875" customWidth="1"/>
  </cols>
  <sheetData>
    <row r="1" spans="1:99" ht="15.75" thickBot="1" x14ac:dyDescent="0.3">
      <c r="A1" s="31" t="s">
        <v>0</v>
      </c>
      <c r="B1" s="173" t="s">
        <v>83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  <c r="BR1" s="174"/>
      <c r="BS1" s="174"/>
      <c r="BT1" s="174"/>
      <c r="BU1" s="174"/>
      <c r="BV1" s="174"/>
      <c r="BW1" s="174"/>
      <c r="BX1" s="174"/>
      <c r="BY1" s="174"/>
      <c r="BZ1" s="174"/>
      <c r="CA1" s="174"/>
      <c r="CB1" s="174"/>
      <c r="CC1" s="174"/>
      <c r="CD1" s="174"/>
      <c r="CE1" s="174"/>
      <c r="CF1" s="174"/>
      <c r="CG1" s="174"/>
      <c r="CH1" s="174"/>
      <c r="CI1" s="174"/>
      <c r="CJ1" s="174"/>
      <c r="CK1" s="174"/>
      <c r="CL1" s="174"/>
      <c r="CM1" s="174"/>
      <c r="CN1" s="174" t="s">
        <v>38</v>
      </c>
      <c r="CO1" s="174"/>
      <c r="CP1" s="174"/>
      <c r="CQ1" s="174"/>
      <c r="CR1" s="174"/>
      <c r="CS1" s="174"/>
      <c r="CT1" s="175"/>
    </row>
    <row r="2" spans="1:99" ht="15.75" thickBot="1" x14ac:dyDescent="0.3">
      <c r="A2" s="32" t="s">
        <v>36</v>
      </c>
      <c r="B2" s="173" t="s">
        <v>37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84"/>
      <c r="CO2" s="184"/>
      <c r="CP2" s="185"/>
      <c r="CQ2" s="185"/>
      <c r="CR2" s="185"/>
      <c r="CS2" s="185"/>
      <c r="CT2" s="186"/>
    </row>
    <row r="3" spans="1:99" x14ac:dyDescent="0.25">
      <c r="A3" s="30" t="s">
        <v>2</v>
      </c>
      <c r="B3" s="176">
        <v>2023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8"/>
      <c r="AD3" s="182">
        <v>2024</v>
      </c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  <c r="BE3" s="183"/>
      <c r="BF3" s="179">
        <v>2025</v>
      </c>
      <c r="BG3" s="180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80"/>
      <c r="CF3" s="180"/>
      <c r="CG3" s="180"/>
      <c r="CH3" s="180"/>
      <c r="CI3" s="180"/>
      <c r="CJ3" s="180"/>
      <c r="CK3" s="180"/>
      <c r="CL3" s="180"/>
      <c r="CM3" s="181"/>
      <c r="CN3" s="30">
        <v>2023</v>
      </c>
      <c r="CO3" s="30">
        <v>2024</v>
      </c>
      <c r="CP3" s="176">
        <v>2025</v>
      </c>
      <c r="CQ3" s="177"/>
      <c r="CR3" s="177"/>
      <c r="CS3" s="177"/>
      <c r="CT3" s="178"/>
      <c r="CU3" s="4"/>
    </row>
    <row r="4" spans="1:99" s="13" customFormat="1" ht="24.75" customHeight="1" thickBot="1" x14ac:dyDescent="0.3">
      <c r="A4" s="17" t="s">
        <v>53</v>
      </c>
      <c r="B4" s="24" t="s">
        <v>56</v>
      </c>
      <c r="C4" s="24" t="s">
        <v>57</v>
      </c>
      <c r="D4" s="24" t="s">
        <v>85</v>
      </c>
      <c r="E4" s="24" t="s">
        <v>58</v>
      </c>
      <c r="F4" s="24" t="s">
        <v>59</v>
      </c>
      <c r="G4" s="24" t="s">
        <v>60</v>
      </c>
      <c r="H4" s="24" t="s">
        <v>61</v>
      </c>
      <c r="I4" s="24" t="s">
        <v>62</v>
      </c>
      <c r="J4" s="24" t="s">
        <v>63</v>
      </c>
      <c r="K4" s="24" t="s">
        <v>64</v>
      </c>
      <c r="L4" s="24" t="s">
        <v>66</v>
      </c>
      <c r="M4" s="24" t="s">
        <v>65</v>
      </c>
      <c r="N4" s="24" t="s">
        <v>67</v>
      </c>
      <c r="O4" s="24" t="s">
        <v>68</v>
      </c>
      <c r="P4" s="24" t="s">
        <v>86</v>
      </c>
      <c r="Q4" s="24" t="s">
        <v>69</v>
      </c>
      <c r="R4" s="24" t="s">
        <v>70</v>
      </c>
      <c r="S4" s="24" t="s">
        <v>75</v>
      </c>
      <c r="T4" s="24" t="s">
        <v>71</v>
      </c>
      <c r="U4" s="24" t="s">
        <v>72</v>
      </c>
      <c r="V4" s="24" t="s">
        <v>73</v>
      </c>
      <c r="W4" s="24" t="s">
        <v>77</v>
      </c>
      <c r="X4" s="24" t="s">
        <v>55</v>
      </c>
      <c r="Y4" s="24" t="s">
        <v>87</v>
      </c>
      <c r="Z4" s="24" t="s">
        <v>88</v>
      </c>
      <c r="AA4" s="24" t="s">
        <v>89</v>
      </c>
      <c r="AB4" s="24" t="s">
        <v>90</v>
      </c>
      <c r="AC4" s="42" t="s">
        <v>74</v>
      </c>
      <c r="AD4" s="24" t="s">
        <v>56</v>
      </c>
      <c r="AE4" s="24" t="s">
        <v>57</v>
      </c>
      <c r="AF4" s="24" t="s">
        <v>85</v>
      </c>
      <c r="AG4" s="43" t="s">
        <v>58</v>
      </c>
      <c r="AH4" s="24" t="s">
        <v>59</v>
      </c>
      <c r="AI4" s="24" t="s">
        <v>60</v>
      </c>
      <c r="AJ4" s="43" t="s">
        <v>61</v>
      </c>
      <c r="AK4" s="24" t="s">
        <v>62</v>
      </c>
      <c r="AL4" s="24" t="s">
        <v>63</v>
      </c>
      <c r="AM4" s="43" t="s">
        <v>64</v>
      </c>
      <c r="AN4" s="24" t="s">
        <v>66</v>
      </c>
      <c r="AO4" s="24" t="s">
        <v>65</v>
      </c>
      <c r="AP4" s="24" t="s">
        <v>67</v>
      </c>
      <c r="AQ4" s="43" t="s">
        <v>68</v>
      </c>
      <c r="AR4" s="24" t="s">
        <v>86</v>
      </c>
      <c r="AS4" s="24" t="s">
        <v>69</v>
      </c>
      <c r="AT4" s="24" t="s">
        <v>70</v>
      </c>
      <c r="AU4" s="43" t="s">
        <v>75</v>
      </c>
      <c r="AV4" s="24" t="s">
        <v>71</v>
      </c>
      <c r="AW4" s="24" t="s">
        <v>72</v>
      </c>
      <c r="AX4" s="43" t="s">
        <v>73</v>
      </c>
      <c r="AY4" s="24" t="s">
        <v>77</v>
      </c>
      <c r="AZ4" s="24" t="s">
        <v>55</v>
      </c>
      <c r="BA4" s="24" t="s">
        <v>87</v>
      </c>
      <c r="BB4" s="24" t="s">
        <v>88</v>
      </c>
      <c r="BC4" s="24" t="s">
        <v>89</v>
      </c>
      <c r="BD4" s="43" t="s">
        <v>90</v>
      </c>
      <c r="BE4" s="42" t="s">
        <v>74</v>
      </c>
      <c r="BF4" s="46" t="s">
        <v>56</v>
      </c>
      <c r="BG4" s="46" t="s">
        <v>57</v>
      </c>
      <c r="BH4" s="46" t="s">
        <v>85</v>
      </c>
      <c r="BI4" s="46" t="s">
        <v>58</v>
      </c>
      <c r="BJ4" s="46" t="s">
        <v>59</v>
      </c>
      <c r="BK4" s="46" t="s">
        <v>60</v>
      </c>
      <c r="BL4" s="46" t="s">
        <v>61</v>
      </c>
      <c r="BM4" s="46" t="s">
        <v>92</v>
      </c>
      <c r="BN4" s="46" t="s">
        <v>66</v>
      </c>
      <c r="BO4" s="46" t="s">
        <v>65</v>
      </c>
      <c r="BP4" s="46" t="s">
        <v>68</v>
      </c>
      <c r="BQ4" s="46" t="s">
        <v>95</v>
      </c>
      <c r="BR4" s="46" t="s">
        <v>96</v>
      </c>
      <c r="BS4" s="46" t="s">
        <v>114</v>
      </c>
      <c r="BT4" s="46" t="s">
        <v>97</v>
      </c>
      <c r="BU4" s="46" t="s">
        <v>98</v>
      </c>
      <c r="BV4" s="46" t="s">
        <v>99</v>
      </c>
      <c r="BW4" s="46" t="s">
        <v>100</v>
      </c>
      <c r="BX4" s="46" t="s">
        <v>115</v>
      </c>
      <c r="BY4" s="46" t="s">
        <v>55</v>
      </c>
      <c r="BZ4" s="46" t="s">
        <v>101</v>
      </c>
      <c r="CA4" s="46" t="s">
        <v>93</v>
      </c>
      <c r="CB4" s="46" t="s">
        <v>102</v>
      </c>
      <c r="CC4" s="46" t="s">
        <v>103</v>
      </c>
      <c r="CD4" s="46" t="s">
        <v>116</v>
      </c>
      <c r="CE4" s="46" t="s">
        <v>104</v>
      </c>
      <c r="CF4" s="46" t="s">
        <v>105</v>
      </c>
      <c r="CG4" s="46" t="s">
        <v>106</v>
      </c>
      <c r="CH4" s="46" t="s">
        <v>107</v>
      </c>
      <c r="CI4" s="46" t="s">
        <v>117</v>
      </c>
      <c r="CJ4" s="46" t="s">
        <v>94</v>
      </c>
      <c r="CK4" s="46" t="s">
        <v>108</v>
      </c>
      <c r="CL4" s="46" t="s">
        <v>109</v>
      </c>
      <c r="CM4" s="56" t="s">
        <v>74</v>
      </c>
      <c r="CN4" s="48" t="s">
        <v>76</v>
      </c>
      <c r="CO4" s="48" t="s">
        <v>76</v>
      </c>
      <c r="CP4" s="58">
        <v>14</v>
      </c>
      <c r="CQ4" s="46" t="s">
        <v>112</v>
      </c>
      <c r="CR4" s="46" t="s">
        <v>113</v>
      </c>
      <c r="CS4" s="46" t="s">
        <v>111</v>
      </c>
      <c r="CT4" s="51" t="s">
        <v>74</v>
      </c>
    </row>
    <row r="5" spans="1:99" s="5" customFormat="1" x14ac:dyDescent="0.25">
      <c r="A5" s="18" t="s">
        <v>52</v>
      </c>
      <c r="B5" s="28">
        <v>97.54</v>
      </c>
      <c r="C5" s="28">
        <v>46.63</v>
      </c>
      <c r="D5" s="28">
        <v>39.99</v>
      </c>
      <c r="E5" s="28">
        <f>AVERAGE(B5:D5)</f>
        <v>61.386666666666677</v>
      </c>
      <c r="F5" s="28">
        <v>74.33</v>
      </c>
      <c r="G5" s="28">
        <v>45.46</v>
      </c>
      <c r="H5" s="28">
        <f>AVERAGE(F5:G5)</f>
        <v>59.894999999999996</v>
      </c>
      <c r="I5" s="28">
        <v>74.27</v>
      </c>
      <c r="J5" s="28">
        <v>53.93</v>
      </c>
      <c r="K5" s="28">
        <f>AVERAGE(I5:J5)</f>
        <v>64.099999999999994</v>
      </c>
      <c r="L5" s="28">
        <v>69.099999999999994</v>
      </c>
      <c r="M5" s="28">
        <v>61.83</v>
      </c>
      <c r="N5" s="28">
        <v>75.22</v>
      </c>
      <c r="O5" s="28">
        <f>AVERAGE(L5:N5)</f>
        <v>68.716666666666669</v>
      </c>
      <c r="P5" s="28">
        <v>74.05</v>
      </c>
      <c r="Q5" s="28">
        <v>74.09</v>
      </c>
      <c r="R5" s="28">
        <v>48.67</v>
      </c>
      <c r="S5" s="28">
        <f>AVERAGE(Q5:R5)</f>
        <v>61.38</v>
      </c>
      <c r="T5" s="28">
        <v>61.95</v>
      </c>
      <c r="U5" s="28">
        <v>36.39</v>
      </c>
      <c r="V5" s="28">
        <f>AVERAGE(T5:U5)</f>
        <v>49.17</v>
      </c>
      <c r="W5" s="28">
        <v>49.77</v>
      </c>
      <c r="X5" s="28">
        <v>72.59</v>
      </c>
      <c r="Y5" s="28">
        <v>82.93</v>
      </c>
      <c r="Z5" s="28">
        <v>73.010000000000005</v>
      </c>
      <c r="AA5" s="40">
        <v>47.57</v>
      </c>
      <c r="AB5" s="41">
        <f>AVERAGE(Y5:AA5)</f>
        <v>67.836666666666659</v>
      </c>
      <c r="AC5" s="33">
        <f>AVERAGE(E5,H5,K5,O5:P5,S5,V5,W5:X5,AB5)</f>
        <v>62.889499999999998</v>
      </c>
      <c r="AD5" s="28">
        <v>97.62</v>
      </c>
      <c r="AE5" s="28">
        <v>48.77</v>
      </c>
      <c r="AF5" s="28">
        <v>42.06</v>
      </c>
      <c r="AG5" s="28">
        <f>AVERAGE(AD5:AF5)</f>
        <v>62.81666666666667</v>
      </c>
      <c r="AH5" s="28">
        <v>75.47</v>
      </c>
      <c r="AI5" s="28">
        <v>45.64</v>
      </c>
      <c r="AJ5" s="28">
        <f>AVERAGE(AH5:AI5)</f>
        <v>60.555</v>
      </c>
      <c r="AK5" s="28">
        <v>75.2</v>
      </c>
      <c r="AL5" s="28">
        <v>56.51</v>
      </c>
      <c r="AM5" s="28">
        <f>AVERAGE(AK5:AL5)</f>
        <v>65.855000000000004</v>
      </c>
      <c r="AN5" s="28">
        <v>69.349999999999994</v>
      </c>
      <c r="AO5" s="28">
        <v>61.91</v>
      </c>
      <c r="AP5" s="28">
        <v>77.27</v>
      </c>
      <c r="AQ5" s="28">
        <f>AVERAGE(AN5:AP5)</f>
        <v>69.509999999999991</v>
      </c>
      <c r="AR5" s="28">
        <v>74.959999999999994</v>
      </c>
      <c r="AS5" s="28">
        <v>74.790000000000006</v>
      </c>
      <c r="AT5" s="28">
        <v>49.46</v>
      </c>
      <c r="AU5" s="28">
        <f>AVERAGE(AS5:AT5)</f>
        <v>62.125</v>
      </c>
      <c r="AV5" s="28">
        <v>62.87</v>
      </c>
      <c r="AW5" s="28">
        <v>39.020000000000003</v>
      </c>
      <c r="AX5" s="28">
        <f>AVERAGE(AV5:AW5)</f>
        <v>50.945</v>
      </c>
      <c r="AY5" s="28">
        <v>49.99</v>
      </c>
      <c r="AZ5" s="28">
        <v>73.33</v>
      </c>
      <c r="BA5" s="28">
        <v>83.88</v>
      </c>
      <c r="BB5" s="28">
        <v>73.98</v>
      </c>
      <c r="BC5" s="28">
        <v>49.18</v>
      </c>
      <c r="BD5" s="44">
        <f>AVERAGE(BA5:BC5)</f>
        <v>69.013333333333335</v>
      </c>
      <c r="BE5" s="33">
        <f>AVERAGE(AG5,AJ5,AM5,AQ5:AR5,AU5,AX5,AY5:AZ5,BD5)</f>
        <v>63.910000000000004</v>
      </c>
      <c r="BF5" s="28">
        <v>96.94</v>
      </c>
      <c r="BG5" s="28">
        <v>45.54</v>
      </c>
      <c r="BH5" s="28">
        <v>40.04</v>
      </c>
      <c r="BI5" s="28">
        <f>AVERAGE(BF5:BH5)</f>
        <v>60.839999999999996</v>
      </c>
      <c r="BJ5" s="28">
        <v>74.290000000000006</v>
      </c>
      <c r="BK5" s="28">
        <v>45.14</v>
      </c>
      <c r="BL5" s="28">
        <f>AVERAGE(BJ5:BK5)</f>
        <v>59.715000000000003</v>
      </c>
      <c r="BM5" s="28">
        <v>65.59</v>
      </c>
      <c r="BN5" s="28">
        <v>55.56</v>
      </c>
      <c r="BO5" s="28">
        <v>75.55</v>
      </c>
      <c r="BP5" s="28">
        <f>AVERAGE(BN5:BO5)</f>
        <v>65.555000000000007</v>
      </c>
      <c r="BQ5" s="28">
        <v>79.91</v>
      </c>
      <c r="BR5" s="28">
        <v>47.85</v>
      </c>
      <c r="BS5" s="28">
        <f>AVERAGE(BQ5:BR5)</f>
        <v>63.879999999999995</v>
      </c>
      <c r="BT5" s="28">
        <v>48.88</v>
      </c>
      <c r="BU5" s="28">
        <v>73.58</v>
      </c>
      <c r="BV5" s="28">
        <v>84.73</v>
      </c>
      <c r="BW5" s="28">
        <v>77.67</v>
      </c>
      <c r="BX5" s="28">
        <f>AVERAGE(BV5:BW5)</f>
        <v>81.2</v>
      </c>
      <c r="BY5" s="28">
        <v>72.05</v>
      </c>
      <c r="BZ5" s="28">
        <v>86.76</v>
      </c>
      <c r="CA5" s="28">
        <v>71.44</v>
      </c>
      <c r="CB5" s="28">
        <v>67.53</v>
      </c>
      <c r="CC5" s="28">
        <v>55.67</v>
      </c>
      <c r="CD5" s="28">
        <f>AVERAGE(CB5:CC5)</f>
        <v>61.6</v>
      </c>
      <c r="CE5" s="28">
        <v>48.2</v>
      </c>
      <c r="CF5" s="28">
        <v>58.42</v>
      </c>
      <c r="CG5" s="28">
        <v>58.02</v>
      </c>
      <c r="CH5" s="28">
        <v>65.489999999999995</v>
      </c>
      <c r="CI5" s="28">
        <f>AVERAGE(CF5:CH5)</f>
        <v>60.643333333333338</v>
      </c>
      <c r="CJ5" s="28">
        <v>62.41</v>
      </c>
      <c r="CK5" s="28">
        <v>38.25</v>
      </c>
      <c r="CL5" s="28">
        <v>43.39</v>
      </c>
      <c r="CM5" s="55">
        <f>AVERAGE(BI5,BL5,BM5,BP5,BS5,BT5:BU5,BX5,BY5:CA5,CD5,CE5,CI5:CL5)</f>
        <v>62.587254901960783</v>
      </c>
      <c r="CN5" s="47"/>
      <c r="CO5" s="47"/>
      <c r="CP5" s="45">
        <v>62.13</v>
      </c>
      <c r="CQ5" s="45">
        <v>46.92</v>
      </c>
      <c r="CR5" s="53">
        <v>34.340000000000003</v>
      </c>
      <c r="CS5" s="52">
        <f>AVERAGE(CQ5:CR5)</f>
        <v>40.630000000000003</v>
      </c>
      <c r="CT5" s="57">
        <f>AVERAGE(CP5,CS5)</f>
        <v>51.38</v>
      </c>
    </row>
    <row r="6" spans="1:99" s="1" customFormat="1" x14ac:dyDescent="0.25">
      <c r="A6" s="19" t="s">
        <v>3</v>
      </c>
      <c r="B6" s="34">
        <v>97.5</v>
      </c>
      <c r="C6" s="34">
        <v>42.49</v>
      </c>
      <c r="D6" s="34">
        <v>36.6</v>
      </c>
      <c r="E6" s="34">
        <f t="shared" ref="E6:E40" si="0">AVERAGE(B6:D6)</f>
        <v>58.863333333333337</v>
      </c>
      <c r="F6" s="34">
        <v>71.84</v>
      </c>
      <c r="G6" s="34">
        <v>43.77</v>
      </c>
      <c r="H6" s="34">
        <f t="shared" ref="H6:H40" si="1">AVERAGE(F6:G6)</f>
        <v>57.805000000000007</v>
      </c>
      <c r="I6" s="34">
        <v>73.11</v>
      </c>
      <c r="J6" s="34">
        <v>51.66</v>
      </c>
      <c r="K6" s="34">
        <f t="shared" ref="K6:K40" si="2">AVERAGE(I6:J6)</f>
        <v>62.384999999999998</v>
      </c>
      <c r="L6" s="34">
        <v>68.38</v>
      </c>
      <c r="M6" s="34">
        <v>62.62</v>
      </c>
      <c r="N6" s="34">
        <v>72.25</v>
      </c>
      <c r="O6" s="34">
        <f t="shared" ref="O6:O40" si="3">AVERAGE(L6:N6)</f>
        <v>67.75</v>
      </c>
      <c r="P6" s="34">
        <v>71.25</v>
      </c>
      <c r="Q6" s="34">
        <v>74.239999999999995</v>
      </c>
      <c r="R6" s="34">
        <v>46.95</v>
      </c>
      <c r="S6" s="34">
        <f t="shared" ref="S6:S40" si="4">AVERAGE(Q6:R6)</f>
        <v>60.594999999999999</v>
      </c>
      <c r="T6" s="34">
        <v>61.09</v>
      </c>
      <c r="U6" s="34">
        <v>32.25</v>
      </c>
      <c r="V6" s="34">
        <f t="shared" ref="V6:V40" si="5">AVERAGE(T6:U6)</f>
        <v>46.67</v>
      </c>
      <c r="W6" s="34">
        <v>45.97</v>
      </c>
      <c r="X6" s="34">
        <v>70.73</v>
      </c>
      <c r="Y6" s="34">
        <v>82.89</v>
      </c>
      <c r="Z6" s="34">
        <v>72.430000000000007</v>
      </c>
      <c r="AA6" s="54">
        <v>46.73</v>
      </c>
      <c r="AB6" s="60">
        <f t="shared" ref="AB6:AB40" si="6">AVERAGE(Y6:AA6)</f>
        <v>67.349999999999994</v>
      </c>
      <c r="AC6" s="14">
        <f t="shared" ref="AC6:AC40" si="7">AVERAGE(E6,H6,K6,O6:P6,S6,V6,W6:X6,AB6)</f>
        <v>60.936833333333333</v>
      </c>
      <c r="AD6" s="34">
        <v>97.23</v>
      </c>
      <c r="AE6" s="34">
        <v>44.47</v>
      </c>
      <c r="AF6" s="34">
        <v>37.630000000000003</v>
      </c>
      <c r="AG6" s="34">
        <f t="shared" ref="AG6:AG40" si="8">AVERAGE(AD6:AF6)</f>
        <v>59.776666666666664</v>
      </c>
      <c r="AH6" s="34">
        <v>75.13</v>
      </c>
      <c r="AI6" s="34">
        <v>44.87</v>
      </c>
      <c r="AJ6" s="34">
        <f t="shared" ref="AJ6:AJ40" si="9">AVERAGE(AH6:AI6)</f>
        <v>60</v>
      </c>
      <c r="AK6" s="34">
        <v>73.37</v>
      </c>
      <c r="AL6" s="34">
        <v>51.75</v>
      </c>
      <c r="AM6" s="34">
        <f t="shared" ref="AM6:AM40" si="10">AVERAGE(AK6:AL6)</f>
        <v>62.56</v>
      </c>
      <c r="AN6" s="34">
        <v>69.36</v>
      </c>
      <c r="AO6" s="34">
        <v>61.6</v>
      </c>
      <c r="AP6" s="34">
        <v>73.180000000000007</v>
      </c>
      <c r="AQ6" s="34">
        <f t="shared" ref="AQ6:AQ40" si="11">AVERAGE(AN6:AP6)</f>
        <v>68.046666666666667</v>
      </c>
      <c r="AR6" s="34">
        <v>71.86</v>
      </c>
      <c r="AS6" s="34">
        <v>75.349999999999994</v>
      </c>
      <c r="AT6" s="34">
        <v>47.84</v>
      </c>
      <c r="AU6" s="34">
        <f t="shared" ref="AU6:AU40" si="12">AVERAGE(AS6:AT6)</f>
        <v>61.594999999999999</v>
      </c>
      <c r="AV6" s="34">
        <v>60.82</v>
      </c>
      <c r="AW6" s="34">
        <v>33.99</v>
      </c>
      <c r="AX6" s="34">
        <f t="shared" ref="AX6:AX40" si="13">AVERAGE(AV6:AW6)</f>
        <v>47.405000000000001</v>
      </c>
      <c r="AY6" s="34">
        <v>47.31</v>
      </c>
      <c r="AZ6" s="34">
        <v>71.72</v>
      </c>
      <c r="BA6" s="34">
        <v>84.76</v>
      </c>
      <c r="BB6" s="34">
        <v>74.13</v>
      </c>
      <c r="BC6" s="34">
        <v>48.33</v>
      </c>
      <c r="BD6" s="61">
        <f t="shared" ref="BD6:BD40" si="14">AVERAGE(BA6:BC6)</f>
        <v>69.073333333333323</v>
      </c>
      <c r="BE6" s="14">
        <f t="shared" ref="BE6:BE40" si="15">AVERAGE(AG6,AJ6,AM6,AQ6:AR6,AU6,AX6,AY6:AZ6,BD6)</f>
        <v>61.934666666666658</v>
      </c>
      <c r="BF6" s="34">
        <v>96.06</v>
      </c>
      <c r="BG6" s="34">
        <v>41.82</v>
      </c>
      <c r="BH6" s="34">
        <v>36.6</v>
      </c>
      <c r="BI6" s="34">
        <f t="shared" ref="BI6:BI40" si="16">AVERAGE(BF6:BH6)</f>
        <v>58.16</v>
      </c>
      <c r="BJ6" s="34">
        <v>73.8</v>
      </c>
      <c r="BK6" s="34">
        <v>46.5</v>
      </c>
      <c r="BL6" s="34">
        <f t="shared" ref="BL6:BL40" si="17">AVERAGE(BJ6:BK6)</f>
        <v>60.15</v>
      </c>
      <c r="BM6" s="34">
        <v>62.77</v>
      </c>
      <c r="BN6" s="34">
        <v>53.5</v>
      </c>
      <c r="BO6" s="34">
        <v>73.75</v>
      </c>
      <c r="BP6" s="34">
        <f t="shared" ref="BP6:BP40" si="18">AVERAGE(BN6:BO6)</f>
        <v>63.625</v>
      </c>
      <c r="BQ6" s="34">
        <v>76.89</v>
      </c>
      <c r="BR6" s="34">
        <v>43.65</v>
      </c>
      <c r="BS6" s="34">
        <f t="shared" ref="BS6:BS40" si="19">AVERAGE(BQ6:BR6)</f>
        <v>60.269999999999996</v>
      </c>
      <c r="BT6" s="34">
        <v>45.77</v>
      </c>
      <c r="BU6" s="34">
        <v>71.61</v>
      </c>
      <c r="BV6" s="34">
        <v>85.07</v>
      </c>
      <c r="BW6" s="34">
        <v>77.989999999999995</v>
      </c>
      <c r="BX6" s="34">
        <f t="shared" ref="BX6:BX40" si="20">AVERAGE(BV6:BW6)</f>
        <v>81.53</v>
      </c>
      <c r="BY6" s="34">
        <v>71.430000000000007</v>
      </c>
      <c r="BZ6" s="34">
        <v>85.04</v>
      </c>
      <c r="CA6" s="34">
        <v>69.06</v>
      </c>
      <c r="CB6" s="34">
        <v>63.78</v>
      </c>
      <c r="CC6" s="34">
        <v>54.89</v>
      </c>
      <c r="CD6" s="34">
        <f t="shared" ref="CD6:CD40" si="21">AVERAGE(CB6:CC6)</f>
        <v>59.335000000000001</v>
      </c>
      <c r="CE6" s="34">
        <v>48.21</v>
      </c>
      <c r="CF6" s="34">
        <v>56.36</v>
      </c>
      <c r="CG6" s="34">
        <v>57.84</v>
      </c>
      <c r="CH6" s="34">
        <v>61.66</v>
      </c>
      <c r="CI6" s="34">
        <f t="shared" ref="CI6:CI40" si="22">AVERAGE(CF6:CH6)</f>
        <v>58.620000000000005</v>
      </c>
      <c r="CJ6" s="34">
        <v>62.3</v>
      </c>
      <c r="CK6" s="34">
        <v>36.99</v>
      </c>
      <c r="CL6" s="34">
        <v>41.25</v>
      </c>
      <c r="CM6" s="54">
        <f t="shared" ref="CM6:CM40" si="23">AVERAGE(BI6,BL6,BM6,BP6,BS6,BT6:BU6,BX6,BY6:CA6,CD6,CE6,CI6:CL6)</f>
        <v>60.948235294117637</v>
      </c>
      <c r="CN6" s="12"/>
      <c r="CO6" s="12"/>
      <c r="CP6" s="26">
        <v>58.1</v>
      </c>
      <c r="CQ6" s="26">
        <v>44.05</v>
      </c>
      <c r="CR6" s="50">
        <v>34.61</v>
      </c>
      <c r="CS6" s="62">
        <f t="shared" ref="CS6:CS40" si="24">AVERAGE(CQ6:CR6)</f>
        <v>39.33</v>
      </c>
      <c r="CT6" s="59">
        <f t="shared" ref="CT6:CT40" si="25">AVERAGE(CP6,CS6)</f>
        <v>48.715000000000003</v>
      </c>
    </row>
    <row r="7" spans="1:99" x14ac:dyDescent="0.25">
      <c r="A7" s="20" t="s">
        <v>4</v>
      </c>
      <c r="B7" s="28">
        <v>100</v>
      </c>
      <c r="C7" s="28">
        <v>40.18</v>
      </c>
      <c r="D7" s="28">
        <v>23.21</v>
      </c>
      <c r="E7" s="28">
        <f t="shared" si="0"/>
        <v>54.463333333333338</v>
      </c>
      <c r="F7" s="28">
        <v>73.209999999999994</v>
      </c>
      <c r="G7" s="28">
        <v>51.79</v>
      </c>
      <c r="H7" s="28">
        <f t="shared" si="1"/>
        <v>62.5</v>
      </c>
      <c r="I7" s="28">
        <v>66.959999999999994</v>
      </c>
      <c r="J7" s="28">
        <v>37.5</v>
      </c>
      <c r="K7" s="28">
        <f t="shared" si="2"/>
        <v>52.23</v>
      </c>
      <c r="L7" s="28">
        <v>73.209999999999994</v>
      </c>
      <c r="M7" s="28">
        <v>76.790000000000006</v>
      </c>
      <c r="N7" s="28">
        <v>62.5</v>
      </c>
      <c r="O7" s="28">
        <f t="shared" si="3"/>
        <v>70.833333333333329</v>
      </c>
      <c r="P7" s="28">
        <v>65.180000000000007</v>
      </c>
      <c r="Q7" s="28">
        <v>64.290000000000006</v>
      </c>
      <c r="R7" s="28">
        <v>39.29</v>
      </c>
      <c r="S7" s="28">
        <f t="shared" si="4"/>
        <v>51.790000000000006</v>
      </c>
      <c r="T7" s="28">
        <v>50</v>
      </c>
      <c r="U7" s="28">
        <v>38.1</v>
      </c>
      <c r="V7" s="28">
        <f t="shared" si="5"/>
        <v>44.05</v>
      </c>
      <c r="W7" s="28">
        <v>50</v>
      </c>
      <c r="X7" s="28">
        <v>84.82</v>
      </c>
      <c r="Y7" s="28">
        <v>80.36</v>
      </c>
      <c r="Z7" s="28">
        <v>75</v>
      </c>
      <c r="AA7" s="40">
        <v>44.64</v>
      </c>
      <c r="AB7" s="41">
        <f t="shared" si="6"/>
        <v>66.666666666666671</v>
      </c>
      <c r="AC7" s="33">
        <f t="shared" si="7"/>
        <v>60.25333333333333</v>
      </c>
      <c r="AD7" s="28">
        <v>96.94</v>
      </c>
      <c r="AE7" s="28">
        <v>54.59</v>
      </c>
      <c r="AF7" s="28">
        <v>42.86</v>
      </c>
      <c r="AG7" s="28">
        <f t="shared" si="8"/>
        <v>64.796666666666667</v>
      </c>
      <c r="AH7" s="28">
        <v>79.59</v>
      </c>
      <c r="AI7" s="28">
        <v>48.98</v>
      </c>
      <c r="AJ7" s="28">
        <f t="shared" si="9"/>
        <v>64.284999999999997</v>
      </c>
      <c r="AK7" s="28">
        <v>69.900000000000006</v>
      </c>
      <c r="AL7" s="28">
        <v>52.04</v>
      </c>
      <c r="AM7" s="28">
        <f t="shared" si="10"/>
        <v>60.97</v>
      </c>
      <c r="AN7" s="28">
        <v>67.349999999999994</v>
      </c>
      <c r="AO7" s="28">
        <v>54.08</v>
      </c>
      <c r="AP7" s="28">
        <v>79.59</v>
      </c>
      <c r="AQ7" s="28">
        <f t="shared" si="11"/>
        <v>67.006666666666661</v>
      </c>
      <c r="AR7" s="28">
        <v>74.489999999999995</v>
      </c>
      <c r="AS7" s="28">
        <v>75.510000000000005</v>
      </c>
      <c r="AT7" s="28">
        <v>41.84</v>
      </c>
      <c r="AU7" s="28">
        <f t="shared" si="12"/>
        <v>58.675000000000004</v>
      </c>
      <c r="AV7" s="28">
        <v>73.47</v>
      </c>
      <c r="AW7" s="28">
        <v>49.32</v>
      </c>
      <c r="AX7" s="28">
        <f t="shared" si="13"/>
        <v>61.394999999999996</v>
      </c>
      <c r="AY7" s="28">
        <v>46.94</v>
      </c>
      <c r="AZ7" s="28">
        <v>79.08</v>
      </c>
      <c r="BA7" s="28">
        <v>84.69</v>
      </c>
      <c r="BB7" s="28">
        <v>74.489999999999995</v>
      </c>
      <c r="BC7" s="28">
        <v>53.06</v>
      </c>
      <c r="BD7" s="44">
        <f t="shared" si="14"/>
        <v>70.74666666666667</v>
      </c>
      <c r="BE7" s="33">
        <f t="shared" si="15"/>
        <v>64.838499999999996</v>
      </c>
      <c r="BF7" s="28">
        <v>97.73</v>
      </c>
      <c r="BG7" s="28">
        <v>35.229999999999997</v>
      </c>
      <c r="BH7" s="28">
        <v>26.14</v>
      </c>
      <c r="BI7" s="28">
        <f t="shared" si="16"/>
        <v>53.033333333333339</v>
      </c>
      <c r="BJ7" s="28">
        <v>71.59</v>
      </c>
      <c r="BK7" s="28">
        <v>43.18</v>
      </c>
      <c r="BL7" s="28">
        <f t="shared" si="17"/>
        <v>57.385000000000005</v>
      </c>
      <c r="BM7" s="28">
        <v>67.05</v>
      </c>
      <c r="BN7" s="28">
        <v>51.14</v>
      </c>
      <c r="BO7" s="28">
        <v>69.319999999999993</v>
      </c>
      <c r="BP7" s="28">
        <f t="shared" si="18"/>
        <v>60.23</v>
      </c>
      <c r="BQ7" s="28">
        <v>82.95</v>
      </c>
      <c r="BR7" s="28">
        <v>38.26</v>
      </c>
      <c r="BS7" s="28">
        <f t="shared" si="19"/>
        <v>60.605000000000004</v>
      </c>
      <c r="BT7" s="28">
        <v>41.48</v>
      </c>
      <c r="BU7" s="28">
        <v>80.680000000000007</v>
      </c>
      <c r="BV7" s="28">
        <v>82.95</v>
      </c>
      <c r="BW7" s="28">
        <v>75</v>
      </c>
      <c r="BX7" s="28">
        <f t="shared" si="20"/>
        <v>78.974999999999994</v>
      </c>
      <c r="BY7" s="28">
        <v>52.27</v>
      </c>
      <c r="BZ7" s="28">
        <v>77.27</v>
      </c>
      <c r="CA7" s="28">
        <v>68.75</v>
      </c>
      <c r="CB7" s="28">
        <v>61.36</v>
      </c>
      <c r="CC7" s="28">
        <v>50</v>
      </c>
      <c r="CD7" s="28">
        <f t="shared" si="21"/>
        <v>55.68</v>
      </c>
      <c r="CE7" s="28">
        <v>51.14</v>
      </c>
      <c r="CF7" s="28">
        <v>61.36</v>
      </c>
      <c r="CG7" s="28">
        <v>67.05</v>
      </c>
      <c r="CH7" s="28">
        <v>61.36</v>
      </c>
      <c r="CI7" s="28">
        <f t="shared" si="22"/>
        <v>63.256666666666661</v>
      </c>
      <c r="CJ7" s="28">
        <v>63.64</v>
      </c>
      <c r="CK7" s="28">
        <v>57.95</v>
      </c>
      <c r="CL7" s="28">
        <v>44.89</v>
      </c>
      <c r="CM7" s="55">
        <f t="shared" si="23"/>
        <v>60.840294117647062</v>
      </c>
      <c r="CN7" s="47"/>
      <c r="CO7" s="47"/>
      <c r="CP7" s="25">
        <v>65.91</v>
      </c>
      <c r="CQ7" s="25">
        <v>52.84</v>
      </c>
      <c r="CR7" s="49">
        <v>46.59</v>
      </c>
      <c r="CS7" s="52">
        <f t="shared" si="24"/>
        <v>49.715000000000003</v>
      </c>
      <c r="CT7" s="57">
        <f t="shared" si="25"/>
        <v>57.8125</v>
      </c>
    </row>
    <row r="8" spans="1:99" x14ac:dyDescent="0.25">
      <c r="A8" s="20" t="s">
        <v>5</v>
      </c>
      <c r="B8" s="28">
        <v>97.63</v>
      </c>
      <c r="C8" s="28">
        <v>41.82</v>
      </c>
      <c r="D8" s="28">
        <v>38.11</v>
      </c>
      <c r="E8" s="28">
        <f t="shared" si="0"/>
        <v>59.186666666666667</v>
      </c>
      <c r="F8" s="28">
        <v>70.08</v>
      </c>
      <c r="G8" s="28">
        <v>44.84</v>
      </c>
      <c r="H8" s="28">
        <f t="shared" si="1"/>
        <v>57.46</v>
      </c>
      <c r="I8" s="28">
        <v>70.73</v>
      </c>
      <c r="J8" s="28">
        <v>50.74</v>
      </c>
      <c r="K8" s="28">
        <f t="shared" si="2"/>
        <v>60.734999999999999</v>
      </c>
      <c r="L8" s="28">
        <v>69.33</v>
      </c>
      <c r="M8" s="28">
        <v>63.97</v>
      </c>
      <c r="N8" s="28">
        <v>67.069999999999993</v>
      </c>
      <c r="O8" s="28">
        <f t="shared" si="3"/>
        <v>66.790000000000006</v>
      </c>
      <c r="P8" s="28">
        <v>69.45</v>
      </c>
      <c r="Q8" s="28">
        <v>74.06</v>
      </c>
      <c r="R8" s="28">
        <v>49.67</v>
      </c>
      <c r="S8" s="28">
        <f>AVERAGE(Q8:R8)</f>
        <v>61.865000000000002</v>
      </c>
      <c r="T8" s="28">
        <v>60.21</v>
      </c>
      <c r="U8" s="28">
        <v>31.8</v>
      </c>
      <c r="V8" s="28">
        <f t="shared" si="5"/>
        <v>46.005000000000003</v>
      </c>
      <c r="W8" s="28">
        <v>43.96</v>
      </c>
      <c r="X8" s="28">
        <v>72.459999999999994</v>
      </c>
      <c r="Y8" s="28">
        <v>82.72</v>
      </c>
      <c r="Z8" s="28">
        <v>72.989999999999995</v>
      </c>
      <c r="AA8" s="40">
        <v>51.68</v>
      </c>
      <c r="AB8" s="41">
        <f t="shared" si="6"/>
        <v>69.13</v>
      </c>
      <c r="AC8" s="33">
        <f t="shared" si="7"/>
        <v>60.704166666666666</v>
      </c>
      <c r="AD8" s="28">
        <v>97.2</v>
      </c>
      <c r="AE8" s="28">
        <v>45.76</v>
      </c>
      <c r="AF8" s="28">
        <v>40.369999999999997</v>
      </c>
      <c r="AG8" s="28">
        <f t="shared" si="8"/>
        <v>61.110000000000007</v>
      </c>
      <c r="AH8" s="28">
        <v>75.25</v>
      </c>
      <c r="AI8" s="28">
        <v>46.47</v>
      </c>
      <c r="AJ8" s="28">
        <f t="shared" si="9"/>
        <v>60.86</v>
      </c>
      <c r="AK8" s="28">
        <v>69.94</v>
      </c>
      <c r="AL8" s="28">
        <v>51.59</v>
      </c>
      <c r="AM8" s="28">
        <f t="shared" si="10"/>
        <v>60.765000000000001</v>
      </c>
      <c r="AN8" s="28">
        <v>68.650000000000006</v>
      </c>
      <c r="AO8" s="28">
        <v>64.709999999999994</v>
      </c>
      <c r="AP8" s="28">
        <v>67.319999999999993</v>
      </c>
      <c r="AQ8" s="28">
        <f t="shared" si="11"/>
        <v>66.893333333333331</v>
      </c>
      <c r="AR8" s="28">
        <v>71.099999999999994</v>
      </c>
      <c r="AS8" s="28">
        <v>74.7</v>
      </c>
      <c r="AT8" s="28">
        <v>51.24</v>
      </c>
      <c r="AU8" s="28">
        <f t="shared" si="12"/>
        <v>62.97</v>
      </c>
      <c r="AV8" s="28">
        <v>58.42</v>
      </c>
      <c r="AW8" s="28">
        <v>33.25</v>
      </c>
      <c r="AX8" s="28">
        <f t="shared" si="13"/>
        <v>45.835000000000001</v>
      </c>
      <c r="AY8" s="28">
        <v>45.92</v>
      </c>
      <c r="AZ8" s="28">
        <v>73.41</v>
      </c>
      <c r="BA8" s="28">
        <v>86.52</v>
      </c>
      <c r="BB8" s="28">
        <v>76.36</v>
      </c>
      <c r="BC8" s="28">
        <v>53.32</v>
      </c>
      <c r="BD8" s="44">
        <f t="shared" si="14"/>
        <v>72.066666666666663</v>
      </c>
      <c r="BE8" s="33">
        <f t="shared" si="15"/>
        <v>62.093000000000004</v>
      </c>
      <c r="BF8" s="28">
        <v>95.88</v>
      </c>
      <c r="BG8" s="28">
        <v>44.88</v>
      </c>
      <c r="BH8" s="28">
        <v>40.46</v>
      </c>
      <c r="BI8" s="28">
        <f t="shared" si="16"/>
        <v>60.406666666666666</v>
      </c>
      <c r="BJ8" s="28">
        <v>76.099999999999994</v>
      </c>
      <c r="BK8" s="28">
        <v>52.08</v>
      </c>
      <c r="BL8" s="28">
        <f t="shared" si="17"/>
        <v>64.09</v>
      </c>
      <c r="BM8" s="28">
        <v>63.03</v>
      </c>
      <c r="BN8" s="28">
        <v>55.25</v>
      </c>
      <c r="BO8" s="28">
        <v>74.77</v>
      </c>
      <c r="BP8" s="28">
        <f t="shared" si="18"/>
        <v>65.009999999999991</v>
      </c>
      <c r="BQ8" s="28">
        <v>76.12</v>
      </c>
      <c r="BR8" s="28">
        <v>43.47</v>
      </c>
      <c r="BS8" s="28">
        <f t="shared" si="19"/>
        <v>59.795000000000002</v>
      </c>
      <c r="BT8" s="28">
        <v>48.22</v>
      </c>
      <c r="BU8" s="28">
        <v>72.56</v>
      </c>
      <c r="BV8" s="28">
        <v>87.14</v>
      </c>
      <c r="BW8" s="28">
        <v>80.2</v>
      </c>
      <c r="BX8" s="28">
        <f t="shared" si="20"/>
        <v>83.67</v>
      </c>
      <c r="BY8" s="28">
        <v>72.44</v>
      </c>
      <c r="BZ8" s="28">
        <v>86.49</v>
      </c>
      <c r="CA8" s="28">
        <v>66.239999999999995</v>
      </c>
      <c r="CB8" s="28">
        <v>64.69</v>
      </c>
      <c r="CC8" s="28">
        <v>56.88</v>
      </c>
      <c r="CD8" s="28">
        <f t="shared" si="21"/>
        <v>60.784999999999997</v>
      </c>
      <c r="CE8" s="28">
        <v>49.92</v>
      </c>
      <c r="CF8" s="28">
        <v>59.03</v>
      </c>
      <c r="CG8" s="28">
        <v>61.38</v>
      </c>
      <c r="CH8" s="28">
        <v>63.2</v>
      </c>
      <c r="CI8" s="28">
        <f t="shared" si="22"/>
        <v>61.20333333333334</v>
      </c>
      <c r="CJ8" s="28">
        <v>62.8</v>
      </c>
      <c r="CK8" s="28">
        <v>38.9</v>
      </c>
      <c r="CL8" s="28">
        <v>44.56</v>
      </c>
      <c r="CM8" s="55">
        <f t="shared" si="23"/>
        <v>62.359999999999992</v>
      </c>
      <c r="CN8" s="47"/>
      <c r="CO8" s="47"/>
      <c r="CP8" s="25">
        <v>54.26</v>
      </c>
      <c r="CQ8" s="25">
        <v>45.78</v>
      </c>
      <c r="CR8" s="49">
        <v>41.72</v>
      </c>
      <c r="CS8" s="52">
        <f t="shared" si="24"/>
        <v>43.75</v>
      </c>
      <c r="CT8" s="57">
        <f t="shared" si="25"/>
        <v>49.004999999999995</v>
      </c>
    </row>
    <row r="9" spans="1:99" x14ac:dyDescent="0.25">
      <c r="A9" s="20" t="s">
        <v>6</v>
      </c>
      <c r="B9" s="28">
        <v>97.42</v>
      </c>
      <c r="C9" s="28">
        <v>38.270000000000003</v>
      </c>
      <c r="D9" s="28">
        <v>32.72</v>
      </c>
      <c r="E9" s="28">
        <f t="shared" si="0"/>
        <v>56.136666666666663</v>
      </c>
      <c r="F9" s="28">
        <v>70.84</v>
      </c>
      <c r="G9" s="28">
        <v>40.270000000000003</v>
      </c>
      <c r="H9" s="28">
        <f t="shared" si="1"/>
        <v>55.555000000000007</v>
      </c>
      <c r="I9" s="28">
        <v>77.290000000000006</v>
      </c>
      <c r="J9" s="28">
        <v>53.4</v>
      </c>
      <c r="K9" s="28">
        <f t="shared" si="2"/>
        <v>65.344999999999999</v>
      </c>
      <c r="L9" s="28">
        <v>70.52</v>
      </c>
      <c r="M9" s="28">
        <v>59.34</v>
      </c>
      <c r="N9" s="28">
        <v>81.31</v>
      </c>
      <c r="O9" s="28">
        <f t="shared" si="3"/>
        <v>70.39</v>
      </c>
      <c r="P9" s="28">
        <v>72.36</v>
      </c>
      <c r="Q9" s="28">
        <v>76.86</v>
      </c>
      <c r="R9" s="28">
        <v>43.39</v>
      </c>
      <c r="S9" s="28">
        <f t="shared" si="4"/>
        <v>60.125</v>
      </c>
      <c r="T9" s="28">
        <v>68.45</v>
      </c>
      <c r="U9" s="28">
        <v>30.08</v>
      </c>
      <c r="V9" s="28">
        <f t="shared" si="5"/>
        <v>49.265000000000001</v>
      </c>
      <c r="W9" s="28">
        <v>40.81</v>
      </c>
      <c r="X9" s="28">
        <v>72.75</v>
      </c>
      <c r="Y9" s="28">
        <v>81.78</v>
      </c>
      <c r="Z9" s="28">
        <v>69.98</v>
      </c>
      <c r="AA9" s="40">
        <v>50.74</v>
      </c>
      <c r="AB9" s="41">
        <f t="shared" si="6"/>
        <v>67.5</v>
      </c>
      <c r="AC9" s="33">
        <f t="shared" si="7"/>
        <v>61.023666666666671</v>
      </c>
      <c r="AD9" s="28">
        <v>98.13</v>
      </c>
      <c r="AE9" s="28">
        <v>48.45</v>
      </c>
      <c r="AF9" s="28">
        <v>38.090000000000003</v>
      </c>
      <c r="AG9" s="28">
        <f t="shared" si="8"/>
        <v>61.556666666666665</v>
      </c>
      <c r="AH9" s="28">
        <v>78.709999999999994</v>
      </c>
      <c r="AI9" s="28">
        <v>50.07</v>
      </c>
      <c r="AJ9" s="28">
        <f t="shared" si="9"/>
        <v>64.39</v>
      </c>
      <c r="AK9" s="28">
        <v>74.75</v>
      </c>
      <c r="AL9" s="28">
        <v>53.81</v>
      </c>
      <c r="AM9" s="28">
        <f t="shared" si="10"/>
        <v>64.28</v>
      </c>
      <c r="AN9" s="28">
        <v>74.239999999999995</v>
      </c>
      <c r="AO9" s="28">
        <v>62.73</v>
      </c>
      <c r="AP9" s="28">
        <v>80.94</v>
      </c>
      <c r="AQ9" s="28">
        <f t="shared" si="11"/>
        <v>72.63666666666667</v>
      </c>
      <c r="AR9" s="28">
        <v>69.349999999999994</v>
      </c>
      <c r="AS9" s="28">
        <v>76.400000000000006</v>
      </c>
      <c r="AT9" s="28">
        <v>49.35</v>
      </c>
      <c r="AU9" s="28">
        <f t="shared" si="12"/>
        <v>62.875</v>
      </c>
      <c r="AV9" s="28">
        <v>60.76</v>
      </c>
      <c r="AW9" s="28">
        <v>37.1</v>
      </c>
      <c r="AX9" s="28">
        <f t="shared" si="13"/>
        <v>48.93</v>
      </c>
      <c r="AY9" s="28">
        <v>43.24</v>
      </c>
      <c r="AZ9" s="28">
        <v>72.41</v>
      </c>
      <c r="BA9" s="28">
        <v>86.62</v>
      </c>
      <c r="BB9" s="28">
        <v>77.12</v>
      </c>
      <c r="BC9" s="28">
        <v>44.46</v>
      </c>
      <c r="BD9" s="44">
        <f t="shared" si="14"/>
        <v>69.400000000000006</v>
      </c>
      <c r="BE9" s="33">
        <f t="shared" si="15"/>
        <v>62.906833333333338</v>
      </c>
      <c r="BF9" s="28">
        <v>96.83</v>
      </c>
      <c r="BG9" s="28">
        <v>40.54</v>
      </c>
      <c r="BH9" s="28">
        <v>32.869999999999997</v>
      </c>
      <c r="BI9" s="28">
        <f t="shared" si="16"/>
        <v>56.74666666666667</v>
      </c>
      <c r="BJ9" s="28">
        <v>68.099999999999994</v>
      </c>
      <c r="BK9" s="28">
        <v>38.24</v>
      </c>
      <c r="BL9" s="28">
        <f t="shared" si="17"/>
        <v>53.17</v>
      </c>
      <c r="BM9" s="28">
        <v>61.35</v>
      </c>
      <c r="BN9" s="28">
        <v>49.69</v>
      </c>
      <c r="BO9" s="28">
        <v>72.09</v>
      </c>
      <c r="BP9" s="28">
        <f t="shared" si="18"/>
        <v>60.89</v>
      </c>
      <c r="BQ9" s="28">
        <v>77.86</v>
      </c>
      <c r="BR9" s="28">
        <v>46.86</v>
      </c>
      <c r="BS9" s="28">
        <f t="shared" si="19"/>
        <v>62.36</v>
      </c>
      <c r="BT9" s="28">
        <v>47.19</v>
      </c>
      <c r="BU9" s="28">
        <v>69.27</v>
      </c>
      <c r="BV9" s="28">
        <v>86.91</v>
      </c>
      <c r="BW9" s="28">
        <v>77.81</v>
      </c>
      <c r="BX9" s="28">
        <f t="shared" si="20"/>
        <v>82.36</v>
      </c>
      <c r="BY9" s="28">
        <v>73.52</v>
      </c>
      <c r="BZ9" s="28">
        <v>83.33</v>
      </c>
      <c r="CA9" s="28">
        <v>67.84</v>
      </c>
      <c r="CB9" s="28">
        <v>62.73</v>
      </c>
      <c r="CC9" s="28">
        <v>57.67</v>
      </c>
      <c r="CD9" s="28">
        <f t="shared" si="21"/>
        <v>60.2</v>
      </c>
      <c r="CE9" s="28">
        <v>47.65</v>
      </c>
      <c r="CF9" s="28">
        <v>46.93</v>
      </c>
      <c r="CG9" s="28">
        <v>45.91</v>
      </c>
      <c r="CH9" s="28">
        <v>61.15</v>
      </c>
      <c r="CI9" s="28">
        <f t="shared" si="22"/>
        <v>51.330000000000005</v>
      </c>
      <c r="CJ9" s="28">
        <v>68.709999999999994</v>
      </c>
      <c r="CK9" s="28">
        <v>26.89</v>
      </c>
      <c r="CL9" s="28">
        <v>30.06</v>
      </c>
      <c r="CM9" s="55">
        <f t="shared" si="23"/>
        <v>58.992156862745105</v>
      </c>
      <c r="CN9" s="47"/>
      <c r="CO9" s="47"/>
      <c r="CP9" s="25">
        <v>52.61</v>
      </c>
      <c r="CQ9" s="25">
        <v>38.04</v>
      </c>
      <c r="CR9" s="49">
        <v>24.85</v>
      </c>
      <c r="CS9" s="52">
        <f t="shared" si="24"/>
        <v>31.445</v>
      </c>
      <c r="CT9" s="57">
        <f t="shared" si="25"/>
        <v>42.027500000000003</v>
      </c>
    </row>
    <row r="10" spans="1:99" x14ac:dyDescent="0.25">
      <c r="A10" s="20" t="s">
        <v>7</v>
      </c>
      <c r="B10" s="28">
        <v>98.81</v>
      </c>
      <c r="C10" s="28">
        <v>38.29</v>
      </c>
      <c r="D10" s="28">
        <v>33.93</v>
      </c>
      <c r="E10" s="28">
        <f t="shared" si="0"/>
        <v>57.01</v>
      </c>
      <c r="F10" s="28">
        <v>76.19</v>
      </c>
      <c r="G10" s="28">
        <v>48.41</v>
      </c>
      <c r="H10" s="28">
        <f t="shared" si="1"/>
        <v>62.3</v>
      </c>
      <c r="I10" s="28">
        <v>78.97</v>
      </c>
      <c r="J10" s="28">
        <v>46.03</v>
      </c>
      <c r="K10" s="28">
        <f t="shared" si="2"/>
        <v>62.5</v>
      </c>
      <c r="L10" s="28">
        <v>69.05</v>
      </c>
      <c r="M10" s="28">
        <v>73.81</v>
      </c>
      <c r="N10" s="28">
        <v>83.33</v>
      </c>
      <c r="O10" s="28">
        <f t="shared" si="3"/>
        <v>75.396666666666661</v>
      </c>
      <c r="P10" s="28">
        <v>72.819999999999993</v>
      </c>
      <c r="Q10" s="28">
        <v>69.44</v>
      </c>
      <c r="R10" s="28">
        <v>41.67</v>
      </c>
      <c r="S10" s="28">
        <f t="shared" si="4"/>
        <v>55.555</v>
      </c>
      <c r="T10" s="28">
        <v>73.81</v>
      </c>
      <c r="U10" s="28">
        <v>33.99</v>
      </c>
      <c r="V10" s="28">
        <f t="shared" si="5"/>
        <v>53.900000000000006</v>
      </c>
      <c r="W10" s="28">
        <v>56.35</v>
      </c>
      <c r="X10" s="28">
        <v>69.05</v>
      </c>
      <c r="Y10" s="28">
        <v>91.27</v>
      </c>
      <c r="Z10" s="28">
        <v>85.71</v>
      </c>
      <c r="AA10" s="40">
        <v>54.37</v>
      </c>
      <c r="AB10" s="41">
        <f t="shared" si="6"/>
        <v>77.11666666666666</v>
      </c>
      <c r="AC10" s="33">
        <f t="shared" si="7"/>
        <v>64.199833333333331</v>
      </c>
      <c r="AD10" s="28">
        <v>98.52</v>
      </c>
      <c r="AE10" s="28">
        <v>46.06</v>
      </c>
      <c r="AF10" s="28">
        <v>34.979999999999997</v>
      </c>
      <c r="AG10" s="28">
        <f t="shared" si="8"/>
        <v>59.853333333333325</v>
      </c>
      <c r="AH10" s="28">
        <v>74.38</v>
      </c>
      <c r="AI10" s="28">
        <v>52.22</v>
      </c>
      <c r="AJ10" s="28">
        <f t="shared" si="9"/>
        <v>63.3</v>
      </c>
      <c r="AK10" s="28">
        <v>70.2</v>
      </c>
      <c r="AL10" s="28">
        <v>50.25</v>
      </c>
      <c r="AM10" s="28">
        <f t="shared" si="10"/>
        <v>60.225000000000001</v>
      </c>
      <c r="AN10" s="28">
        <v>78.819999999999993</v>
      </c>
      <c r="AO10" s="28">
        <v>66.010000000000005</v>
      </c>
      <c r="AP10" s="28">
        <v>82.76</v>
      </c>
      <c r="AQ10" s="28">
        <f t="shared" si="11"/>
        <v>75.86333333333333</v>
      </c>
      <c r="AR10" s="28">
        <v>73.150000000000006</v>
      </c>
      <c r="AS10" s="28">
        <v>73.400000000000006</v>
      </c>
      <c r="AT10" s="28">
        <v>59.61</v>
      </c>
      <c r="AU10" s="28">
        <f t="shared" si="12"/>
        <v>66.504999999999995</v>
      </c>
      <c r="AV10" s="28">
        <v>73.150000000000006</v>
      </c>
      <c r="AW10" s="28">
        <v>40.89</v>
      </c>
      <c r="AX10" s="28">
        <f t="shared" si="13"/>
        <v>57.02</v>
      </c>
      <c r="AY10" s="28">
        <v>56.16</v>
      </c>
      <c r="AZ10" s="28">
        <v>78.33</v>
      </c>
      <c r="BA10" s="28">
        <v>93.1</v>
      </c>
      <c r="BB10" s="28">
        <v>87.19</v>
      </c>
      <c r="BC10" s="28">
        <v>70.44</v>
      </c>
      <c r="BD10" s="44">
        <f t="shared" si="14"/>
        <v>83.576666666666668</v>
      </c>
      <c r="BE10" s="33">
        <f t="shared" si="15"/>
        <v>67.398333333333341</v>
      </c>
      <c r="BF10" s="28">
        <v>96.46</v>
      </c>
      <c r="BG10" s="28">
        <v>38.89</v>
      </c>
      <c r="BH10" s="28">
        <v>36.869999999999997</v>
      </c>
      <c r="BI10" s="28">
        <f t="shared" si="16"/>
        <v>57.406666666666666</v>
      </c>
      <c r="BJ10" s="28">
        <v>86.36</v>
      </c>
      <c r="BK10" s="28">
        <v>71.72</v>
      </c>
      <c r="BL10" s="28">
        <f t="shared" si="17"/>
        <v>79.039999999999992</v>
      </c>
      <c r="BM10" s="28">
        <v>63.64</v>
      </c>
      <c r="BN10" s="28">
        <v>58.59</v>
      </c>
      <c r="BO10" s="28">
        <v>75.25</v>
      </c>
      <c r="BP10" s="28">
        <f t="shared" si="18"/>
        <v>66.92</v>
      </c>
      <c r="BQ10" s="28">
        <v>76.77</v>
      </c>
      <c r="BR10" s="28">
        <v>44.95</v>
      </c>
      <c r="BS10" s="28">
        <f t="shared" si="19"/>
        <v>60.86</v>
      </c>
      <c r="BT10" s="28">
        <v>50</v>
      </c>
      <c r="BU10" s="28">
        <v>71.97</v>
      </c>
      <c r="BV10" s="28">
        <v>88.89</v>
      </c>
      <c r="BW10" s="28">
        <v>86.36</v>
      </c>
      <c r="BX10" s="28">
        <f t="shared" si="20"/>
        <v>87.625</v>
      </c>
      <c r="BY10" s="28">
        <v>65.150000000000006</v>
      </c>
      <c r="BZ10" s="28">
        <v>87.88</v>
      </c>
      <c r="CA10" s="28">
        <v>68.180000000000007</v>
      </c>
      <c r="CB10" s="28">
        <v>64.39</v>
      </c>
      <c r="CC10" s="28">
        <v>59.6</v>
      </c>
      <c r="CD10" s="28">
        <f t="shared" si="21"/>
        <v>61.995000000000005</v>
      </c>
      <c r="CE10" s="28">
        <v>48.99</v>
      </c>
      <c r="CF10" s="28">
        <v>52.02</v>
      </c>
      <c r="CG10" s="28">
        <v>63.64</v>
      </c>
      <c r="CH10" s="28">
        <v>71.209999999999994</v>
      </c>
      <c r="CI10" s="28">
        <f t="shared" si="22"/>
        <v>62.29</v>
      </c>
      <c r="CJ10" s="28">
        <v>59.09</v>
      </c>
      <c r="CK10" s="28">
        <v>39.14</v>
      </c>
      <c r="CL10" s="28">
        <v>35.35</v>
      </c>
      <c r="CM10" s="55">
        <f t="shared" si="23"/>
        <v>62.678039215686276</v>
      </c>
      <c r="CN10" s="47"/>
      <c r="CO10" s="47"/>
      <c r="CP10" s="25">
        <v>54.04</v>
      </c>
      <c r="CQ10" s="25">
        <v>51.01</v>
      </c>
      <c r="CR10" s="49">
        <v>45.96</v>
      </c>
      <c r="CS10" s="52">
        <f t="shared" si="24"/>
        <v>48.484999999999999</v>
      </c>
      <c r="CT10" s="57">
        <f t="shared" si="25"/>
        <v>51.262500000000003</v>
      </c>
    </row>
    <row r="11" spans="1:99" x14ac:dyDescent="0.25">
      <c r="A11" s="20" t="s">
        <v>8</v>
      </c>
      <c r="B11" s="28">
        <v>97.57</v>
      </c>
      <c r="C11" s="28">
        <v>52.95</v>
      </c>
      <c r="D11" s="28">
        <v>41.15</v>
      </c>
      <c r="E11" s="28">
        <f t="shared" si="0"/>
        <v>63.889999999999993</v>
      </c>
      <c r="F11" s="28">
        <v>78.819999999999993</v>
      </c>
      <c r="G11" s="28">
        <v>58.68</v>
      </c>
      <c r="H11" s="28">
        <f t="shared" si="1"/>
        <v>68.75</v>
      </c>
      <c r="I11" s="28">
        <v>73.959999999999994</v>
      </c>
      <c r="J11" s="28">
        <v>60.42</v>
      </c>
      <c r="K11" s="28">
        <f t="shared" si="2"/>
        <v>67.19</v>
      </c>
      <c r="L11" s="28">
        <v>71.180000000000007</v>
      </c>
      <c r="M11" s="28">
        <v>61.81</v>
      </c>
      <c r="N11" s="28">
        <v>80.56</v>
      </c>
      <c r="O11" s="28">
        <f t="shared" si="3"/>
        <v>71.183333333333337</v>
      </c>
      <c r="P11" s="28">
        <v>77.430000000000007</v>
      </c>
      <c r="Q11" s="28">
        <v>72.569999999999993</v>
      </c>
      <c r="R11" s="28">
        <v>50.35</v>
      </c>
      <c r="S11" s="28">
        <f t="shared" si="4"/>
        <v>61.459999999999994</v>
      </c>
      <c r="T11" s="28">
        <v>61.63</v>
      </c>
      <c r="U11" s="28">
        <v>49.19</v>
      </c>
      <c r="V11" s="28">
        <f t="shared" si="5"/>
        <v>55.41</v>
      </c>
      <c r="W11" s="28">
        <v>53.3</v>
      </c>
      <c r="X11" s="28">
        <v>67.010000000000005</v>
      </c>
      <c r="Y11" s="28">
        <v>89.58</v>
      </c>
      <c r="Z11" s="28">
        <v>81.94</v>
      </c>
      <c r="AA11" s="40">
        <v>59.38</v>
      </c>
      <c r="AB11" s="41">
        <f t="shared" si="6"/>
        <v>76.966666666666654</v>
      </c>
      <c r="AC11" s="33">
        <f t="shared" si="7"/>
        <v>66.258999999999986</v>
      </c>
      <c r="AD11" s="28">
        <v>95.62</v>
      </c>
      <c r="AE11" s="28">
        <v>38.549999999999997</v>
      </c>
      <c r="AF11" s="28">
        <v>29.8</v>
      </c>
      <c r="AG11" s="28">
        <f t="shared" si="8"/>
        <v>54.656666666666673</v>
      </c>
      <c r="AH11" s="28">
        <v>76.77</v>
      </c>
      <c r="AI11" s="28">
        <v>44.11</v>
      </c>
      <c r="AJ11" s="28">
        <f t="shared" si="9"/>
        <v>60.44</v>
      </c>
      <c r="AK11" s="28">
        <v>80.81</v>
      </c>
      <c r="AL11" s="28">
        <v>50.51</v>
      </c>
      <c r="AM11" s="28">
        <f t="shared" si="10"/>
        <v>65.66</v>
      </c>
      <c r="AN11" s="28">
        <v>66.67</v>
      </c>
      <c r="AO11" s="28">
        <v>57.24</v>
      </c>
      <c r="AP11" s="28">
        <v>82.49</v>
      </c>
      <c r="AQ11" s="28">
        <f t="shared" si="11"/>
        <v>68.8</v>
      </c>
      <c r="AR11" s="28">
        <v>74.58</v>
      </c>
      <c r="AS11" s="28">
        <v>69.7</v>
      </c>
      <c r="AT11" s="28">
        <v>37.71</v>
      </c>
      <c r="AU11" s="28">
        <f t="shared" si="12"/>
        <v>53.704999999999998</v>
      </c>
      <c r="AV11" s="28">
        <v>68.180000000000007</v>
      </c>
      <c r="AW11" s="28">
        <v>27.05</v>
      </c>
      <c r="AX11" s="28">
        <f t="shared" si="13"/>
        <v>47.615000000000002</v>
      </c>
      <c r="AY11" s="28">
        <v>56.06</v>
      </c>
      <c r="AZ11" s="28">
        <v>73.400000000000006</v>
      </c>
      <c r="BA11" s="28">
        <v>87.54</v>
      </c>
      <c r="BB11" s="28">
        <v>79.12</v>
      </c>
      <c r="BC11" s="28">
        <v>46.46</v>
      </c>
      <c r="BD11" s="44">
        <f t="shared" si="14"/>
        <v>71.040000000000006</v>
      </c>
      <c r="BE11" s="33">
        <f t="shared" si="15"/>
        <v>62.595666666666659</v>
      </c>
      <c r="BF11" s="28">
        <v>96.31</v>
      </c>
      <c r="BG11" s="28">
        <v>34.1</v>
      </c>
      <c r="BH11" s="28">
        <v>24.65</v>
      </c>
      <c r="BI11" s="28">
        <f t="shared" si="16"/>
        <v>51.686666666666667</v>
      </c>
      <c r="BJ11" s="28">
        <v>55.3</v>
      </c>
      <c r="BK11" s="28">
        <v>35.94</v>
      </c>
      <c r="BL11" s="28">
        <f t="shared" si="17"/>
        <v>45.62</v>
      </c>
      <c r="BM11" s="28">
        <v>60.37</v>
      </c>
      <c r="BN11" s="28">
        <v>65.900000000000006</v>
      </c>
      <c r="BO11" s="28">
        <v>79.72</v>
      </c>
      <c r="BP11" s="28">
        <f t="shared" si="18"/>
        <v>72.81</v>
      </c>
      <c r="BQ11" s="28">
        <v>82.26</v>
      </c>
      <c r="BR11" s="28">
        <v>44.39</v>
      </c>
      <c r="BS11" s="28">
        <f t="shared" si="19"/>
        <v>63.325000000000003</v>
      </c>
      <c r="BT11" s="28">
        <v>49.08</v>
      </c>
      <c r="BU11" s="28">
        <v>76.040000000000006</v>
      </c>
      <c r="BV11" s="28">
        <v>85.71</v>
      </c>
      <c r="BW11" s="28">
        <v>76.959999999999994</v>
      </c>
      <c r="BX11" s="28">
        <f t="shared" si="20"/>
        <v>81.334999999999994</v>
      </c>
      <c r="BY11" s="28">
        <v>64.06</v>
      </c>
      <c r="BZ11" s="28">
        <v>82.03</v>
      </c>
      <c r="CA11" s="28">
        <v>77.650000000000006</v>
      </c>
      <c r="CB11" s="28">
        <v>67.28</v>
      </c>
      <c r="CC11" s="28">
        <v>58.99</v>
      </c>
      <c r="CD11" s="28">
        <f t="shared" si="21"/>
        <v>63.135000000000005</v>
      </c>
      <c r="CE11" s="28">
        <v>40.090000000000003</v>
      </c>
      <c r="CF11" s="28">
        <v>56.68</v>
      </c>
      <c r="CG11" s="28">
        <v>48.39</v>
      </c>
      <c r="CH11" s="28">
        <v>66.36</v>
      </c>
      <c r="CI11" s="28">
        <f t="shared" si="22"/>
        <v>57.143333333333338</v>
      </c>
      <c r="CJ11" s="28">
        <v>65.44</v>
      </c>
      <c r="CK11" s="28">
        <v>22.12</v>
      </c>
      <c r="CL11" s="28">
        <v>36.409999999999997</v>
      </c>
      <c r="CM11" s="55">
        <f t="shared" si="23"/>
        <v>59.314411764705874</v>
      </c>
      <c r="CN11" s="47"/>
      <c r="CO11" s="47"/>
      <c r="CP11" s="25">
        <v>70.05</v>
      </c>
      <c r="CQ11" s="25">
        <v>38.479999999999997</v>
      </c>
      <c r="CR11" s="49">
        <v>25.35</v>
      </c>
      <c r="CS11" s="52">
        <f t="shared" si="24"/>
        <v>31.914999999999999</v>
      </c>
      <c r="CT11" s="57">
        <f t="shared" si="25"/>
        <v>50.982500000000002</v>
      </c>
    </row>
    <row r="12" spans="1:99" x14ac:dyDescent="0.25">
      <c r="A12" s="20" t="s">
        <v>9</v>
      </c>
      <c r="B12" s="28">
        <v>97.51</v>
      </c>
      <c r="C12" s="28">
        <v>45.79</v>
      </c>
      <c r="D12" s="28">
        <v>27.73</v>
      </c>
      <c r="E12" s="28">
        <f t="shared" si="0"/>
        <v>57.01</v>
      </c>
      <c r="F12" s="28">
        <v>56.7</v>
      </c>
      <c r="G12" s="28">
        <v>34.270000000000003</v>
      </c>
      <c r="H12" s="28">
        <f t="shared" si="1"/>
        <v>45.484999999999999</v>
      </c>
      <c r="I12" s="28">
        <v>74.61</v>
      </c>
      <c r="J12" s="28">
        <v>40.5</v>
      </c>
      <c r="K12" s="28">
        <f t="shared" si="2"/>
        <v>57.555</v>
      </c>
      <c r="L12" s="28">
        <v>62.31</v>
      </c>
      <c r="M12" s="28">
        <v>58.88</v>
      </c>
      <c r="N12" s="28">
        <v>71.959999999999994</v>
      </c>
      <c r="O12" s="28">
        <f t="shared" si="3"/>
        <v>64.383333333333326</v>
      </c>
      <c r="P12" s="28">
        <v>70.09</v>
      </c>
      <c r="Q12" s="28">
        <v>76.64</v>
      </c>
      <c r="R12" s="28">
        <v>39.880000000000003</v>
      </c>
      <c r="S12" s="28">
        <f t="shared" si="4"/>
        <v>58.260000000000005</v>
      </c>
      <c r="T12" s="28">
        <v>59.97</v>
      </c>
      <c r="U12" s="28">
        <v>28.76</v>
      </c>
      <c r="V12" s="28">
        <f t="shared" si="5"/>
        <v>44.365000000000002</v>
      </c>
      <c r="W12" s="28">
        <v>46.88</v>
      </c>
      <c r="X12" s="28">
        <v>71.959999999999994</v>
      </c>
      <c r="Y12" s="28">
        <v>80.69</v>
      </c>
      <c r="Z12" s="28">
        <v>70.09</v>
      </c>
      <c r="AA12" s="40">
        <v>40.19</v>
      </c>
      <c r="AB12" s="41">
        <f t="shared" si="6"/>
        <v>63.656666666666666</v>
      </c>
      <c r="AC12" s="33">
        <f t="shared" si="7"/>
        <v>57.964500000000001</v>
      </c>
      <c r="AD12" s="28">
        <v>95.62</v>
      </c>
      <c r="AE12" s="28">
        <v>39.9</v>
      </c>
      <c r="AF12" s="28">
        <v>28.62</v>
      </c>
      <c r="AG12" s="28">
        <f t="shared" si="8"/>
        <v>54.713333333333338</v>
      </c>
      <c r="AH12" s="28">
        <v>72.39</v>
      </c>
      <c r="AI12" s="28">
        <v>42.42</v>
      </c>
      <c r="AJ12" s="28">
        <f t="shared" si="9"/>
        <v>57.405000000000001</v>
      </c>
      <c r="AK12" s="28">
        <v>84.85</v>
      </c>
      <c r="AL12" s="28">
        <v>47.47</v>
      </c>
      <c r="AM12" s="28">
        <f t="shared" si="10"/>
        <v>66.16</v>
      </c>
      <c r="AN12" s="28">
        <v>66.67</v>
      </c>
      <c r="AO12" s="28">
        <v>63.97</v>
      </c>
      <c r="AP12" s="28">
        <v>80.81</v>
      </c>
      <c r="AQ12" s="28">
        <f t="shared" si="11"/>
        <v>70.483333333333334</v>
      </c>
      <c r="AR12" s="28">
        <v>71.38</v>
      </c>
      <c r="AS12" s="28">
        <v>70.37</v>
      </c>
      <c r="AT12" s="28">
        <v>30.64</v>
      </c>
      <c r="AU12" s="28">
        <f t="shared" si="12"/>
        <v>50.505000000000003</v>
      </c>
      <c r="AV12" s="28">
        <v>67.510000000000005</v>
      </c>
      <c r="AW12" s="28">
        <v>36.25</v>
      </c>
      <c r="AX12" s="28">
        <f t="shared" si="13"/>
        <v>51.88</v>
      </c>
      <c r="AY12" s="28">
        <v>52.53</v>
      </c>
      <c r="AZ12" s="28">
        <v>74.41</v>
      </c>
      <c r="BA12" s="28">
        <v>80.81</v>
      </c>
      <c r="BB12" s="28">
        <v>70.709999999999994</v>
      </c>
      <c r="BC12" s="28">
        <v>38.72</v>
      </c>
      <c r="BD12" s="44">
        <f t="shared" si="14"/>
        <v>63.413333333333327</v>
      </c>
      <c r="BE12" s="33">
        <f t="shared" si="15"/>
        <v>61.28799999999999</v>
      </c>
      <c r="BF12" s="28">
        <v>96.88</v>
      </c>
      <c r="BG12" s="28">
        <v>45.14</v>
      </c>
      <c r="BH12" s="28">
        <v>34.380000000000003</v>
      </c>
      <c r="BI12" s="28">
        <f t="shared" si="16"/>
        <v>58.79999999999999</v>
      </c>
      <c r="BJ12" s="28">
        <v>71.180000000000007</v>
      </c>
      <c r="BK12" s="28">
        <v>28.82</v>
      </c>
      <c r="BL12" s="28">
        <f t="shared" si="17"/>
        <v>50</v>
      </c>
      <c r="BM12" s="28">
        <v>60.07</v>
      </c>
      <c r="BN12" s="28">
        <v>52.43</v>
      </c>
      <c r="BO12" s="28">
        <v>80.900000000000006</v>
      </c>
      <c r="BP12" s="28">
        <f t="shared" si="18"/>
        <v>66.665000000000006</v>
      </c>
      <c r="BQ12" s="28">
        <v>70.31</v>
      </c>
      <c r="BR12" s="28">
        <v>47.22</v>
      </c>
      <c r="BS12" s="28">
        <f t="shared" si="19"/>
        <v>58.765000000000001</v>
      </c>
      <c r="BT12" s="28">
        <v>49.83</v>
      </c>
      <c r="BU12" s="28">
        <v>68.75</v>
      </c>
      <c r="BV12" s="28">
        <v>64.930000000000007</v>
      </c>
      <c r="BW12" s="28">
        <v>56.94</v>
      </c>
      <c r="BX12" s="28">
        <f t="shared" si="20"/>
        <v>60.935000000000002</v>
      </c>
      <c r="BY12" s="28">
        <v>78.819999999999993</v>
      </c>
      <c r="BZ12" s="28">
        <v>87.5</v>
      </c>
      <c r="CA12" s="28">
        <v>64.930000000000007</v>
      </c>
      <c r="CB12" s="28">
        <v>61.81</v>
      </c>
      <c r="CC12" s="28">
        <v>50</v>
      </c>
      <c r="CD12" s="28">
        <f t="shared" si="21"/>
        <v>55.905000000000001</v>
      </c>
      <c r="CE12" s="28">
        <v>48.26</v>
      </c>
      <c r="CF12" s="28">
        <v>55.9</v>
      </c>
      <c r="CG12" s="28">
        <v>55.21</v>
      </c>
      <c r="CH12" s="28">
        <v>61.81</v>
      </c>
      <c r="CI12" s="28">
        <f t="shared" si="22"/>
        <v>57.640000000000008</v>
      </c>
      <c r="CJ12" s="28">
        <v>56.25</v>
      </c>
      <c r="CK12" s="28">
        <v>32.119999999999997</v>
      </c>
      <c r="CL12" s="28">
        <v>34.549999999999997</v>
      </c>
      <c r="CM12" s="55">
        <f t="shared" si="23"/>
        <v>58.222941176470584</v>
      </c>
      <c r="CN12" s="47"/>
      <c r="CO12" s="47"/>
      <c r="CP12" s="25">
        <v>62.85</v>
      </c>
      <c r="CQ12" s="25">
        <v>39.06</v>
      </c>
      <c r="CR12" s="49">
        <v>19.440000000000001</v>
      </c>
      <c r="CS12" s="52">
        <f t="shared" si="24"/>
        <v>29.25</v>
      </c>
      <c r="CT12" s="57">
        <f t="shared" si="25"/>
        <v>46.05</v>
      </c>
    </row>
    <row r="13" spans="1:99" x14ac:dyDescent="0.25">
      <c r="A13" s="20" t="s">
        <v>10</v>
      </c>
      <c r="B13" s="28">
        <v>99.24</v>
      </c>
      <c r="C13" s="28">
        <v>38.93</v>
      </c>
      <c r="D13" s="28">
        <v>22.14</v>
      </c>
      <c r="E13" s="28">
        <f t="shared" si="0"/>
        <v>53.436666666666667</v>
      </c>
      <c r="F13" s="28">
        <v>67.180000000000007</v>
      </c>
      <c r="G13" s="28">
        <v>25.19</v>
      </c>
      <c r="H13" s="28">
        <f t="shared" si="1"/>
        <v>46.185000000000002</v>
      </c>
      <c r="I13" s="28">
        <v>74.81</v>
      </c>
      <c r="J13" s="28">
        <v>32.82</v>
      </c>
      <c r="K13" s="28">
        <f t="shared" si="2"/>
        <v>53.814999999999998</v>
      </c>
      <c r="L13" s="28">
        <v>51.15</v>
      </c>
      <c r="M13" s="28">
        <v>51.15</v>
      </c>
      <c r="N13" s="28">
        <v>77.099999999999994</v>
      </c>
      <c r="O13" s="28">
        <f t="shared" si="3"/>
        <v>59.79999999999999</v>
      </c>
      <c r="P13" s="28">
        <v>64.5</v>
      </c>
      <c r="Q13" s="28">
        <v>62.6</v>
      </c>
      <c r="R13" s="28">
        <v>30.53</v>
      </c>
      <c r="S13" s="28">
        <f t="shared" si="4"/>
        <v>46.564999999999998</v>
      </c>
      <c r="T13" s="28">
        <v>65.27</v>
      </c>
      <c r="U13" s="28">
        <v>35.369999999999997</v>
      </c>
      <c r="V13" s="28">
        <f t="shared" si="5"/>
        <v>50.319999999999993</v>
      </c>
      <c r="W13" s="28">
        <v>50</v>
      </c>
      <c r="X13" s="28">
        <v>76.72</v>
      </c>
      <c r="Y13" s="28">
        <v>79.39</v>
      </c>
      <c r="Z13" s="28">
        <v>61.83</v>
      </c>
      <c r="AA13" s="40">
        <v>30.53</v>
      </c>
      <c r="AB13" s="41">
        <f t="shared" si="6"/>
        <v>57.25</v>
      </c>
      <c r="AC13" s="33">
        <f t="shared" si="7"/>
        <v>55.859166666666667</v>
      </c>
      <c r="AD13" s="28">
        <v>99.32</v>
      </c>
      <c r="AE13" s="28">
        <v>44.18</v>
      </c>
      <c r="AF13" s="28">
        <v>32.19</v>
      </c>
      <c r="AG13" s="28">
        <f t="shared" si="8"/>
        <v>58.563333333333333</v>
      </c>
      <c r="AH13" s="28">
        <v>80.14</v>
      </c>
      <c r="AI13" s="28">
        <v>39.04</v>
      </c>
      <c r="AJ13" s="28">
        <f t="shared" si="9"/>
        <v>59.59</v>
      </c>
      <c r="AK13" s="28">
        <v>86.64</v>
      </c>
      <c r="AL13" s="28">
        <v>50.68</v>
      </c>
      <c r="AM13" s="28">
        <f t="shared" si="10"/>
        <v>68.66</v>
      </c>
      <c r="AN13" s="28">
        <v>60.96</v>
      </c>
      <c r="AO13" s="28">
        <v>29.45</v>
      </c>
      <c r="AP13" s="28">
        <v>87.67</v>
      </c>
      <c r="AQ13" s="28">
        <f t="shared" si="11"/>
        <v>59.359999999999992</v>
      </c>
      <c r="AR13" s="28">
        <v>77.05</v>
      </c>
      <c r="AS13" s="28">
        <v>82.19</v>
      </c>
      <c r="AT13" s="28">
        <v>38.36</v>
      </c>
      <c r="AU13" s="28">
        <f t="shared" si="12"/>
        <v>60.274999999999999</v>
      </c>
      <c r="AV13" s="28">
        <v>78.77</v>
      </c>
      <c r="AW13" s="28">
        <v>29</v>
      </c>
      <c r="AX13" s="28">
        <f t="shared" si="13"/>
        <v>53.884999999999998</v>
      </c>
      <c r="AY13" s="28">
        <v>52.74</v>
      </c>
      <c r="AZ13" s="28">
        <v>70.209999999999994</v>
      </c>
      <c r="BA13" s="28">
        <v>86.3</v>
      </c>
      <c r="BB13" s="28">
        <v>67.12</v>
      </c>
      <c r="BC13" s="28">
        <v>26.03</v>
      </c>
      <c r="BD13" s="44">
        <f t="shared" si="14"/>
        <v>59.81666666666667</v>
      </c>
      <c r="BE13" s="33">
        <f t="shared" si="15"/>
        <v>62.015000000000001</v>
      </c>
      <c r="BF13" s="28">
        <v>96.55</v>
      </c>
      <c r="BG13" s="28">
        <v>31.9</v>
      </c>
      <c r="BH13" s="28">
        <v>33.619999999999997</v>
      </c>
      <c r="BI13" s="28">
        <f t="shared" si="16"/>
        <v>54.023333333333333</v>
      </c>
      <c r="BJ13" s="28">
        <v>79.31</v>
      </c>
      <c r="BK13" s="28">
        <v>24.14</v>
      </c>
      <c r="BL13" s="28">
        <f t="shared" si="17"/>
        <v>51.725000000000001</v>
      </c>
      <c r="BM13" s="28">
        <v>66.38</v>
      </c>
      <c r="BN13" s="28">
        <v>41.38</v>
      </c>
      <c r="BO13" s="28">
        <v>62.07</v>
      </c>
      <c r="BP13" s="28">
        <f t="shared" si="18"/>
        <v>51.725000000000001</v>
      </c>
      <c r="BQ13" s="28">
        <v>84.91</v>
      </c>
      <c r="BR13" s="28">
        <v>38.79</v>
      </c>
      <c r="BS13" s="28">
        <f t="shared" si="19"/>
        <v>61.849999999999994</v>
      </c>
      <c r="BT13" s="28">
        <v>50.43</v>
      </c>
      <c r="BU13" s="28">
        <v>62.93</v>
      </c>
      <c r="BV13" s="28">
        <v>81.900000000000006</v>
      </c>
      <c r="BW13" s="28">
        <v>62.07</v>
      </c>
      <c r="BX13" s="28">
        <f t="shared" si="20"/>
        <v>71.984999999999999</v>
      </c>
      <c r="BY13" s="28">
        <v>72.41</v>
      </c>
      <c r="BZ13" s="28">
        <v>85.34</v>
      </c>
      <c r="CA13" s="28">
        <v>75</v>
      </c>
      <c r="CB13" s="28">
        <v>63.79</v>
      </c>
      <c r="CC13" s="28">
        <v>58.62</v>
      </c>
      <c r="CD13" s="28">
        <f t="shared" si="21"/>
        <v>61.204999999999998</v>
      </c>
      <c r="CE13" s="28">
        <v>44.83</v>
      </c>
      <c r="CF13" s="28">
        <v>64.66</v>
      </c>
      <c r="CG13" s="28">
        <v>40.520000000000003</v>
      </c>
      <c r="CH13" s="28">
        <v>63.79</v>
      </c>
      <c r="CI13" s="28">
        <f t="shared" si="22"/>
        <v>56.323333333333331</v>
      </c>
      <c r="CJ13" s="28">
        <v>76.72</v>
      </c>
      <c r="CK13" s="28">
        <v>30.17</v>
      </c>
      <c r="CL13" s="28">
        <v>33.619999999999997</v>
      </c>
      <c r="CM13" s="55">
        <f t="shared" si="23"/>
        <v>59.215686274509814</v>
      </c>
      <c r="CN13" s="47"/>
      <c r="CO13" s="47"/>
      <c r="CP13" s="25">
        <v>72.41</v>
      </c>
      <c r="CQ13" s="25">
        <v>34.479999999999997</v>
      </c>
      <c r="CR13" s="49">
        <v>12.07</v>
      </c>
      <c r="CS13" s="52">
        <f t="shared" si="24"/>
        <v>23.274999999999999</v>
      </c>
      <c r="CT13" s="57">
        <f t="shared" si="25"/>
        <v>47.842500000000001</v>
      </c>
    </row>
    <row r="14" spans="1:99" x14ac:dyDescent="0.25">
      <c r="A14" s="20" t="s">
        <v>11</v>
      </c>
      <c r="B14" s="28">
        <v>100</v>
      </c>
      <c r="C14" s="28">
        <v>40.54</v>
      </c>
      <c r="D14" s="28">
        <v>37.159999999999997</v>
      </c>
      <c r="E14" s="28">
        <f t="shared" si="0"/>
        <v>59.233333333333327</v>
      </c>
      <c r="F14" s="28">
        <v>62.16</v>
      </c>
      <c r="G14" s="28">
        <v>31.08</v>
      </c>
      <c r="H14" s="28">
        <f t="shared" si="1"/>
        <v>46.62</v>
      </c>
      <c r="I14" s="28">
        <v>71.62</v>
      </c>
      <c r="J14" s="28">
        <v>40.54</v>
      </c>
      <c r="K14" s="28">
        <f t="shared" si="2"/>
        <v>56.08</v>
      </c>
      <c r="L14" s="28">
        <v>64.86</v>
      </c>
      <c r="M14" s="28">
        <v>70.27</v>
      </c>
      <c r="N14" s="28">
        <v>68.92</v>
      </c>
      <c r="O14" s="28">
        <f t="shared" si="3"/>
        <v>68.016666666666666</v>
      </c>
      <c r="P14" s="28">
        <v>77.7</v>
      </c>
      <c r="Q14" s="28">
        <v>79.73</v>
      </c>
      <c r="R14" s="28">
        <v>48.65</v>
      </c>
      <c r="S14" s="28">
        <f t="shared" si="4"/>
        <v>64.19</v>
      </c>
      <c r="T14" s="28">
        <v>44.59</v>
      </c>
      <c r="U14" s="28">
        <v>33.78</v>
      </c>
      <c r="V14" s="28">
        <f t="shared" si="5"/>
        <v>39.185000000000002</v>
      </c>
      <c r="W14" s="28">
        <v>56.08</v>
      </c>
      <c r="X14" s="28">
        <v>84.46</v>
      </c>
      <c r="Y14" s="28">
        <v>81.08</v>
      </c>
      <c r="Z14" s="28">
        <v>71.62</v>
      </c>
      <c r="AA14" s="40">
        <v>51.35</v>
      </c>
      <c r="AB14" s="41">
        <f t="shared" si="6"/>
        <v>68.016666666666666</v>
      </c>
      <c r="AC14" s="33">
        <f t="shared" si="7"/>
        <v>61.958166666666656</v>
      </c>
      <c r="AD14" s="28">
        <v>98.68</v>
      </c>
      <c r="AE14" s="28">
        <v>61.84</v>
      </c>
      <c r="AF14" s="28">
        <v>49.34</v>
      </c>
      <c r="AG14" s="28">
        <f t="shared" si="8"/>
        <v>69.953333333333333</v>
      </c>
      <c r="AH14" s="28">
        <v>85.53</v>
      </c>
      <c r="AI14" s="28">
        <v>53.95</v>
      </c>
      <c r="AJ14" s="28">
        <f t="shared" si="9"/>
        <v>69.740000000000009</v>
      </c>
      <c r="AK14" s="28">
        <v>76.97</v>
      </c>
      <c r="AL14" s="28">
        <v>60.53</v>
      </c>
      <c r="AM14" s="28">
        <f t="shared" si="10"/>
        <v>68.75</v>
      </c>
      <c r="AN14" s="28">
        <v>61.84</v>
      </c>
      <c r="AO14" s="28">
        <v>57.89</v>
      </c>
      <c r="AP14" s="28">
        <v>72.37</v>
      </c>
      <c r="AQ14" s="28">
        <f t="shared" si="11"/>
        <v>64.033333333333346</v>
      </c>
      <c r="AR14" s="28">
        <v>63.82</v>
      </c>
      <c r="AS14" s="28">
        <v>88.16</v>
      </c>
      <c r="AT14" s="28">
        <v>61.84</v>
      </c>
      <c r="AU14" s="28">
        <f t="shared" si="12"/>
        <v>75</v>
      </c>
      <c r="AV14" s="28">
        <v>57.24</v>
      </c>
      <c r="AW14" s="28">
        <v>56.14</v>
      </c>
      <c r="AX14" s="28">
        <f t="shared" si="13"/>
        <v>56.69</v>
      </c>
      <c r="AY14" s="28">
        <v>57.89</v>
      </c>
      <c r="AZ14" s="28">
        <v>75.66</v>
      </c>
      <c r="BA14" s="28">
        <v>84.21</v>
      </c>
      <c r="BB14" s="28">
        <v>78.95</v>
      </c>
      <c r="BC14" s="28">
        <v>53.95</v>
      </c>
      <c r="BD14" s="44">
        <f t="shared" si="14"/>
        <v>72.37</v>
      </c>
      <c r="BE14" s="33">
        <f t="shared" si="15"/>
        <v>67.390666666666661</v>
      </c>
      <c r="BF14" s="28">
        <v>95.83</v>
      </c>
      <c r="BG14" s="28">
        <v>61.81</v>
      </c>
      <c r="BH14" s="28">
        <v>50</v>
      </c>
      <c r="BI14" s="28">
        <f t="shared" si="16"/>
        <v>69.213333333333324</v>
      </c>
      <c r="BJ14" s="28">
        <v>68.06</v>
      </c>
      <c r="BK14" s="28">
        <v>54.17</v>
      </c>
      <c r="BL14" s="28">
        <f t="shared" si="17"/>
        <v>61.115000000000002</v>
      </c>
      <c r="BM14" s="28">
        <v>60.42</v>
      </c>
      <c r="BN14" s="28">
        <v>56.94</v>
      </c>
      <c r="BO14" s="28">
        <v>70.83</v>
      </c>
      <c r="BP14" s="28">
        <f t="shared" si="18"/>
        <v>63.884999999999998</v>
      </c>
      <c r="BQ14" s="28">
        <v>72.22</v>
      </c>
      <c r="BR14" s="28">
        <v>50</v>
      </c>
      <c r="BS14" s="28">
        <f t="shared" si="19"/>
        <v>61.11</v>
      </c>
      <c r="BT14" s="28">
        <v>52.08</v>
      </c>
      <c r="BU14" s="28">
        <v>72.22</v>
      </c>
      <c r="BV14" s="28">
        <v>88.89</v>
      </c>
      <c r="BW14" s="28">
        <v>81.94</v>
      </c>
      <c r="BX14" s="28">
        <f t="shared" si="20"/>
        <v>85.414999999999992</v>
      </c>
      <c r="BY14" s="28">
        <v>62.5</v>
      </c>
      <c r="BZ14" s="28">
        <v>86.11</v>
      </c>
      <c r="CA14" s="28">
        <v>63.89</v>
      </c>
      <c r="CB14" s="28">
        <v>65.97</v>
      </c>
      <c r="CC14" s="28">
        <v>54.17</v>
      </c>
      <c r="CD14" s="28">
        <f t="shared" si="21"/>
        <v>60.07</v>
      </c>
      <c r="CE14" s="28">
        <v>55.56</v>
      </c>
      <c r="CF14" s="28">
        <v>52.78</v>
      </c>
      <c r="CG14" s="28">
        <v>63.89</v>
      </c>
      <c r="CH14" s="28">
        <v>59.72</v>
      </c>
      <c r="CI14" s="28">
        <f t="shared" si="22"/>
        <v>58.79666666666666</v>
      </c>
      <c r="CJ14" s="28">
        <v>68.06</v>
      </c>
      <c r="CK14" s="28">
        <v>50.69</v>
      </c>
      <c r="CL14" s="28">
        <v>55.56</v>
      </c>
      <c r="CM14" s="55">
        <f t="shared" si="23"/>
        <v>63.923235294117646</v>
      </c>
      <c r="CN14" s="47"/>
      <c r="CO14" s="47"/>
      <c r="CP14" s="25">
        <v>61.11</v>
      </c>
      <c r="CQ14" s="25">
        <v>42.36</v>
      </c>
      <c r="CR14" s="49">
        <v>45.83</v>
      </c>
      <c r="CS14" s="52">
        <f t="shared" si="24"/>
        <v>44.094999999999999</v>
      </c>
      <c r="CT14" s="57">
        <f t="shared" si="25"/>
        <v>52.602499999999999</v>
      </c>
    </row>
    <row r="15" spans="1:99" x14ac:dyDescent="0.25">
      <c r="A15" s="20" t="s">
        <v>12</v>
      </c>
      <c r="B15" s="28">
        <v>97.99</v>
      </c>
      <c r="C15" s="28">
        <v>47.83</v>
      </c>
      <c r="D15" s="28">
        <v>36.96</v>
      </c>
      <c r="E15" s="28">
        <f t="shared" si="0"/>
        <v>60.926666666666669</v>
      </c>
      <c r="F15" s="28">
        <v>76.25</v>
      </c>
      <c r="G15" s="28">
        <v>41.14</v>
      </c>
      <c r="H15" s="28">
        <f t="shared" si="1"/>
        <v>58.695</v>
      </c>
      <c r="I15" s="28">
        <v>80.94</v>
      </c>
      <c r="J15" s="28">
        <v>54.18</v>
      </c>
      <c r="K15" s="28">
        <f t="shared" si="2"/>
        <v>67.56</v>
      </c>
      <c r="L15" s="28">
        <v>79.599999999999994</v>
      </c>
      <c r="M15" s="28">
        <v>74.92</v>
      </c>
      <c r="N15" s="28">
        <v>90.3</v>
      </c>
      <c r="O15" s="28">
        <f t="shared" si="3"/>
        <v>81.606666666666669</v>
      </c>
      <c r="P15" s="28">
        <v>72.239999999999995</v>
      </c>
      <c r="Q15" s="28">
        <v>80.599999999999994</v>
      </c>
      <c r="R15" s="28">
        <v>57.86</v>
      </c>
      <c r="S15" s="28">
        <f t="shared" si="4"/>
        <v>69.22999999999999</v>
      </c>
      <c r="T15" s="28">
        <v>74.25</v>
      </c>
      <c r="U15" s="28">
        <v>34.11</v>
      </c>
      <c r="V15" s="28">
        <f t="shared" si="5"/>
        <v>54.18</v>
      </c>
      <c r="W15" s="28">
        <v>44.48</v>
      </c>
      <c r="X15" s="28">
        <v>80.099999999999994</v>
      </c>
      <c r="Y15" s="28">
        <v>89.97</v>
      </c>
      <c r="Z15" s="28">
        <v>85.28</v>
      </c>
      <c r="AA15" s="40">
        <v>60.2</v>
      </c>
      <c r="AB15" s="41">
        <f t="shared" si="6"/>
        <v>78.483333333333334</v>
      </c>
      <c r="AC15" s="33">
        <f t="shared" si="7"/>
        <v>66.750166666666672</v>
      </c>
      <c r="AD15" s="28">
        <v>97.73</v>
      </c>
      <c r="AE15" s="28">
        <v>45.13</v>
      </c>
      <c r="AF15" s="28">
        <v>37.18</v>
      </c>
      <c r="AG15" s="28">
        <f t="shared" si="8"/>
        <v>60.013333333333343</v>
      </c>
      <c r="AH15" s="28">
        <v>65.260000000000005</v>
      </c>
      <c r="AI15" s="28">
        <v>47.08</v>
      </c>
      <c r="AJ15" s="28">
        <f t="shared" si="9"/>
        <v>56.17</v>
      </c>
      <c r="AK15" s="28">
        <v>70.45</v>
      </c>
      <c r="AL15" s="28">
        <v>45.45</v>
      </c>
      <c r="AM15" s="28">
        <f t="shared" si="10"/>
        <v>57.95</v>
      </c>
      <c r="AN15" s="28">
        <v>73.38</v>
      </c>
      <c r="AO15" s="28">
        <v>74.349999999999994</v>
      </c>
      <c r="AP15" s="28">
        <v>93.51</v>
      </c>
      <c r="AQ15" s="28">
        <f t="shared" si="11"/>
        <v>80.413333333333341</v>
      </c>
      <c r="AR15" s="28">
        <v>71.75</v>
      </c>
      <c r="AS15" s="28">
        <v>81.17</v>
      </c>
      <c r="AT15" s="28">
        <v>41.88</v>
      </c>
      <c r="AU15" s="28">
        <f t="shared" si="12"/>
        <v>61.525000000000006</v>
      </c>
      <c r="AV15" s="28">
        <v>70.62</v>
      </c>
      <c r="AW15" s="28">
        <v>27.38</v>
      </c>
      <c r="AX15" s="28">
        <f t="shared" si="13"/>
        <v>49</v>
      </c>
      <c r="AY15" s="28">
        <v>45.13</v>
      </c>
      <c r="AZ15" s="28">
        <v>71.27</v>
      </c>
      <c r="BA15" s="28">
        <v>85.39</v>
      </c>
      <c r="BB15" s="28">
        <v>75.650000000000006</v>
      </c>
      <c r="BC15" s="28">
        <v>50.65</v>
      </c>
      <c r="BD15" s="44">
        <f t="shared" si="14"/>
        <v>70.563333333333347</v>
      </c>
      <c r="BE15" s="33">
        <f t="shared" si="15"/>
        <v>62.37850000000001</v>
      </c>
      <c r="BF15" s="28">
        <v>93.93</v>
      </c>
      <c r="BG15" s="28">
        <v>50.7</v>
      </c>
      <c r="BH15" s="28">
        <v>39.950000000000003</v>
      </c>
      <c r="BI15" s="28">
        <f t="shared" si="16"/>
        <v>61.526666666666664</v>
      </c>
      <c r="BJ15" s="28">
        <v>75.23</v>
      </c>
      <c r="BK15" s="28">
        <v>55.61</v>
      </c>
      <c r="BL15" s="28">
        <f t="shared" si="17"/>
        <v>65.42</v>
      </c>
      <c r="BM15" s="28">
        <v>64.489999999999995</v>
      </c>
      <c r="BN15" s="28">
        <v>51.87</v>
      </c>
      <c r="BO15" s="28">
        <v>74.3</v>
      </c>
      <c r="BP15" s="28">
        <f t="shared" si="18"/>
        <v>63.084999999999994</v>
      </c>
      <c r="BQ15" s="28">
        <v>88.55</v>
      </c>
      <c r="BR15" s="28">
        <v>53.89</v>
      </c>
      <c r="BS15" s="28">
        <f t="shared" si="19"/>
        <v>71.22</v>
      </c>
      <c r="BT15" s="28">
        <v>42.52</v>
      </c>
      <c r="BU15" s="28">
        <v>81.540000000000006</v>
      </c>
      <c r="BV15" s="28">
        <v>85.51</v>
      </c>
      <c r="BW15" s="28">
        <v>76.17</v>
      </c>
      <c r="BX15" s="28">
        <f t="shared" si="20"/>
        <v>80.84</v>
      </c>
      <c r="BY15" s="28">
        <v>78.5</v>
      </c>
      <c r="BZ15" s="28">
        <v>91.59</v>
      </c>
      <c r="CA15" s="28">
        <v>72.2</v>
      </c>
      <c r="CB15" s="28">
        <v>75.930000000000007</v>
      </c>
      <c r="CC15" s="28">
        <v>66.36</v>
      </c>
      <c r="CD15" s="28">
        <f t="shared" si="21"/>
        <v>71.14500000000001</v>
      </c>
      <c r="CE15" s="28">
        <v>56.07</v>
      </c>
      <c r="CF15" s="28">
        <v>50.47</v>
      </c>
      <c r="CG15" s="28">
        <v>67.290000000000006</v>
      </c>
      <c r="CH15" s="28">
        <v>70.56</v>
      </c>
      <c r="CI15" s="28">
        <f t="shared" si="22"/>
        <v>62.773333333333333</v>
      </c>
      <c r="CJ15" s="28">
        <v>69.16</v>
      </c>
      <c r="CK15" s="28">
        <v>39.020000000000003</v>
      </c>
      <c r="CL15" s="28">
        <v>40.19</v>
      </c>
      <c r="CM15" s="55">
        <f t="shared" si="23"/>
        <v>65.37</v>
      </c>
      <c r="CN15" s="47"/>
      <c r="CO15" s="47"/>
      <c r="CP15" s="25">
        <v>72.66</v>
      </c>
      <c r="CQ15" s="25">
        <v>48.13</v>
      </c>
      <c r="CR15" s="49">
        <v>39.72</v>
      </c>
      <c r="CS15" s="52">
        <f t="shared" si="24"/>
        <v>43.924999999999997</v>
      </c>
      <c r="CT15" s="57">
        <f t="shared" si="25"/>
        <v>58.292499999999997</v>
      </c>
    </row>
    <row r="16" spans="1:99" x14ac:dyDescent="0.25">
      <c r="A16" s="20" t="s">
        <v>13</v>
      </c>
      <c r="B16" s="28">
        <v>97.89</v>
      </c>
      <c r="C16" s="28">
        <v>65.790000000000006</v>
      </c>
      <c r="D16" s="28">
        <v>57.37</v>
      </c>
      <c r="E16" s="28">
        <f t="shared" si="0"/>
        <v>73.683333333333337</v>
      </c>
      <c r="F16" s="28">
        <v>70.53</v>
      </c>
      <c r="G16" s="28">
        <v>47.37</v>
      </c>
      <c r="H16" s="28">
        <f t="shared" si="1"/>
        <v>58.95</v>
      </c>
      <c r="I16" s="28">
        <v>78.42</v>
      </c>
      <c r="J16" s="28">
        <v>60</v>
      </c>
      <c r="K16" s="28">
        <f t="shared" si="2"/>
        <v>69.210000000000008</v>
      </c>
      <c r="L16" s="28">
        <v>75.790000000000006</v>
      </c>
      <c r="M16" s="28">
        <v>70.53</v>
      </c>
      <c r="N16" s="28">
        <v>82.11</v>
      </c>
      <c r="O16" s="28">
        <f t="shared" si="3"/>
        <v>76.143333333333331</v>
      </c>
      <c r="P16" s="28">
        <v>74.209999999999994</v>
      </c>
      <c r="Q16" s="28">
        <v>77.89</v>
      </c>
      <c r="R16" s="28">
        <v>61.05</v>
      </c>
      <c r="S16" s="28">
        <f t="shared" si="4"/>
        <v>69.47</v>
      </c>
      <c r="T16" s="28">
        <v>70</v>
      </c>
      <c r="U16" s="28">
        <v>45.96</v>
      </c>
      <c r="V16" s="28">
        <f t="shared" si="5"/>
        <v>57.980000000000004</v>
      </c>
      <c r="W16" s="28">
        <v>56.32</v>
      </c>
      <c r="X16" s="28">
        <v>64.209999999999994</v>
      </c>
      <c r="Y16" s="28">
        <v>87.37</v>
      </c>
      <c r="Z16" s="28">
        <v>75.790000000000006</v>
      </c>
      <c r="AA16" s="40">
        <v>33.68</v>
      </c>
      <c r="AB16" s="41">
        <f t="shared" si="6"/>
        <v>65.613333333333344</v>
      </c>
      <c r="AC16" s="33">
        <f t="shared" si="7"/>
        <v>66.579000000000008</v>
      </c>
      <c r="AD16" s="28">
        <v>97.35</v>
      </c>
      <c r="AE16" s="28">
        <v>33.630000000000003</v>
      </c>
      <c r="AF16" s="28">
        <v>30.97</v>
      </c>
      <c r="AG16" s="28">
        <f t="shared" si="8"/>
        <v>53.983333333333327</v>
      </c>
      <c r="AH16" s="28">
        <v>80.53</v>
      </c>
      <c r="AI16" s="28">
        <v>35.4</v>
      </c>
      <c r="AJ16" s="28">
        <f t="shared" si="9"/>
        <v>57.965000000000003</v>
      </c>
      <c r="AK16" s="28">
        <v>80.97</v>
      </c>
      <c r="AL16" s="28">
        <v>53.98</v>
      </c>
      <c r="AM16" s="28">
        <f t="shared" si="10"/>
        <v>67.474999999999994</v>
      </c>
      <c r="AN16" s="28">
        <v>79.650000000000006</v>
      </c>
      <c r="AO16" s="28">
        <v>54.87</v>
      </c>
      <c r="AP16" s="28">
        <v>91.15</v>
      </c>
      <c r="AQ16" s="28">
        <f t="shared" si="11"/>
        <v>75.223333333333343</v>
      </c>
      <c r="AR16" s="28">
        <v>81.86</v>
      </c>
      <c r="AS16" s="28">
        <v>86.73</v>
      </c>
      <c r="AT16" s="28">
        <v>64.599999999999994</v>
      </c>
      <c r="AU16" s="28">
        <f t="shared" si="12"/>
        <v>75.664999999999992</v>
      </c>
      <c r="AV16" s="28">
        <v>67.7</v>
      </c>
      <c r="AW16" s="28">
        <v>42.18</v>
      </c>
      <c r="AX16" s="28">
        <f t="shared" si="13"/>
        <v>54.94</v>
      </c>
      <c r="AY16" s="28">
        <v>64.16</v>
      </c>
      <c r="AZ16" s="28">
        <v>65.040000000000006</v>
      </c>
      <c r="BA16" s="28">
        <v>88.5</v>
      </c>
      <c r="BB16" s="28">
        <v>63.72</v>
      </c>
      <c r="BC16" s="28">
        <v>31.86</v>
      </c>
      <c r="BD16" s="44">
        <f t="shared" si="14"/>
        <v>61.359999999999992</v>
      </c>
      <c r="BE16" s="33">
        <f t="shared" si="15"/>
        <v>65.767166666666668</v>
      </c>
      <c r="BF16" s="28">
        <v>93.52</v>
      </c>
      <c r="BG16" s="28">
        <v>41.2</v>
      </c>
      <c r="BH16" s="28">
        <v>22.69</v>
      </c>
      <c r="BI16" s="28">
        <f t="shared" si="16"/>
        <v>52.47</v>
      </c>
      <c r="BJ16" s="28">
        <v>82.41</v>
      </c>
      <c r="BK16" s="28">
        <v>29.63</v>
      </c>
      <c r="BL16" s="28">
        <f t="shared" si="17"/>
        <v>56.019999999999996</v>
      </c>
      <c r="BM16" s="28">
        <v>78.239999999999995</v>
      </c>
      <c r="BN16" s="28">
        <v>62.04</v>
      </c>
      <c r="BO16" s="28">
        <v>84.26</v>
      </c>
      <c r="BP16" s="28">
        <f t="shared" si="18"/>
        <v>73.150000000000006</v>
      </c>
      <c r="BQ16" s="28">
        <v>82.41</v>
      </c>
      <c r="BR16" s="28">
        <v>51.54</v>
      </c>
      <c r="BS16" s="28">
        <f t="shared" si="19"/>
        <v>66.974999999999994</v>
      </c>
      <c r="BT16" s="28">
        <v>62.04</v>
      </c>
      <c r="BU16" s="28">
        <v>60.19</v>
      </c>
      <c r="BV16" s="28">
        <v>82.41</v>
      </c>
      <c r="BW16" s="28">
        <v>58.33</v>
      </c>
      <c r="BX16" s="28">
        <f t="shared" si="20"/>
        <v>70.37</v>
      </c>
      <c r="BY16" s="28">
        <v>76.849999999999994</v>
      </c>
      <c r="BZ16" s="28">
        <v>83.33</v>
      </c>
      <c r="CA16" s="28">
        <v>81.94</v>
      </c>
      <c r="CB16" s="28">
        <v>67.13</v>
      </c>
      <c r="CC16" s="28">
        <v>75</v>
      </c>
      <c r="CD16" s="28">
        <f t="shared" si="21"/>
        <v>71.064999999999998</v>
      </c>
      <c r="CE16" s="28">
        <v>62.96</v>
      </c>
      <c r="CF16" s="28">
        <v>60.19</v>
      </c>
      <c r="CG16" s="28">
        <v>47.22</v>
      </c>
      <c r="CH16" s="28">
        <v>77.78</v>
      </c>
      <c r="CI16" s="28">
        <f t="shared" si="22"/>
        <v>61.73</v>
      </c>
      <c r="CJ16" s="28">
        <v>84.26</v>
      </c>
      <c r="CK16" s="28">
        <v>36.57</v>
      </c>
      <c r="CL16" s="28">
        <v>32.409999999999997</v>
      </c>
      <c r="CM16" s="55">
        <f t="shared" si="23"/>
        <v>65.327647058823544</v>
      </c>
      <c r="CN16" s="47"/>
      <c r="CO16" s="47"/>
      <c r="CP16" s="25">
        <v>76.39</v>
      </c>
      <c r="CQ16" s="25">
        <v>43.98</v>
      </c>
      <c r="CR16" s="49">
        <v>30.56</v>
      </c>
      <c r="CS16" s="52">
        <f t="shared" si="24"/>
        <v>37.269999999999996</v>
      </c>
      <c r="CT16" s="57">
        <f t="shared" si="25"/>
        <v>56.83</v>
      </c>
    </row>
    <row r="17" spans="1:98" x14ac:dyDescent="0.25">
      <c r="A17" s="20" t="s">
        <v>14</v>
      </c>
      <c r="B17" s="28">
        <v>95.31</v>
      </c>
      <c r="C17" s="28">
        <v>45.05</v>
      </c>
      <c r="D17" s="28">
        <v>33.85</v>
      </c>
      <c r="E17" s="28">
        <f t="shared" si="0"/>
        <v>58.07</v>
      </c>
      <c r="F17" s="28">
        <v>66.150000000000006</v>
      </c>
      <c r="G17" s="28">
        <v>31.77</v>
      </c>
      <c r="H17" s="28">
        <f t="shared" si="1"/>
        <v>48.96</v>
      </c>
      <c r="I17" s="28">
        <v>64.58</v>
      </c>
      <c r="J17" s="28">
        <v>46.88</v>
      </c>
      <c r="K17" s="28">
        <f t="shared" si="2"/>
        <v>55.730000000000004</v>
      </c>
      <c r="L17" s="28">
        <v>52.08</v>
      </c>
      <c r="M17" s="28">
        <v>46.88</v>
      </c>
      <c r="N17" s="28">
        <v>61.98</v>
      </c>
      <c r="O17" s="28">
        <f t="shared" si="3"/>
        <v>53.646666666666668</v>
      </c>
      <c r="P17" s="28">
        <v>71.349999999999994</v>
      </c>
      <c r="Q17" s="28">
        <v>70.31</v>
      </c>
      <c r="R17" s="28">
        <v>34.380000000000003</v>
      </c>
      <c r="S17" s="28">
        <f t="shared" si="4"/>
        <v>52.344999999999999</v>
      </c>
      <c r="T17" s="28">
        <v>45.31</v>
      </c>
      <c r="U17" s="28">
        <v>28.3</v>
      </c>
      <c r="V17" s="28">
        <f t="shared" si="5"/>
        <v>36.805</v>
      </c>
      <c r="W17" s="28">
        <v>34.380000000000003</v>
      </c>
      <c r="X17" s="28">
        <v>69.790000000000006</v>
      </c>
      <c r="Y17" s="28">
        <v>71.88</v>
      </c>
      <c r="Z17" s="28">
        <v>63.54</v>
      </c>
      <c r="AA17" s="40">
        <v>41.67</v>
      </c>
      <c r="AB17" s="41">
        <f t="shared" si="6"/>
        <v>59.029999999999994</v>
      </c>
      <c r="AC17" s="33">
        <f t="shared" si="7"/>
        <v>54.010666666666665</v>
      </c>
      <c r="AD17" s="28">
        <v>97.6</v>
      </c>
      <c r="AE17" s="28">
        <v>38.94</v>
      </c>
      <c r="AF17" s="28">
        <v>37.5</v>
      </c>
      <c r="AG17" s="28">
        <f t="shared" si="8"/>
        <v>58.013333333333328</v>
      </c>
      <c r="AH17" s="28">
        <v>71.150000000000006</v>
      </c>
      <c r="AI17" s="28">
        <v>50.48</v>
      </c>
      <c r="AJ17" s="28">
        <f t="shared" si="9"/>
        <v>60.814999999999998</v>
      </c>
      <c r="AK17" s="28">
        <v>75</v>
      </c>
      <c r="AL17" s="28">
        <v>46.15</v>
      </c>
      <c r="AM17" s="28">
        <f t="shared" si="10"/>
        <v>60.575000000000003</v>
      </c>
      <c r="AN17" s="28">
        <v>63.46</v>
      </c>
      <c r="AO17" s="28">
        <v>62.5</v>
      </c>
      <c r="AP17" s="28">
        <v>70.67</v>
      </c>
      <c r="AQ17" s="28">
        <f t="shared" si="11"/>
        <v>65.543333333333337</v>
      </c>
      <c r="AR17" s="28">
        <v>66.83</v>
      </c>
      <c r="AS17" s="28">
        <v>72.599999999999994</v>
      </c>
      <c r="AT17" s="28">
        <v>46.15</v>
      </c>
      <c r="AU17" s="28">
        <f t="shared" si="12"/>
        <v>59.375</v>
      </c>
      <c r="AV17" s="28">
        <v>53.61</v>
      </c>
      <c r="AW17" s="28">
        <v>44.87</v>
      </c>
      <c r="AX17" s="28">
        <f t="shared" si="13"/>
        <v>49.239999999999995</v>
      </c>
      <c r="AY17" s="28">
        <v>44.47</v>
      </c>
      <c r="AZ17" s="28">
        <v>75.239999999999995</v>
      </c>
      <c r="BA17" s="28">
        <v>88.94</v>
      </c>
      <c r="BB17" s="28">
        <v>78.37</v>
      </c>
      <c r="BC17" s="28">
        <v>57.69</v>
      </c>
      <c r="BD17" s="44">
        <f t="shared" si="14"/>
        <v>75</v>
      </c>
      <c r="BE17" s="33">
        <f t="shared" si="15"/>
        <v>61.51016666666667</v>
      </c>
      <c r="BF17" s="28">
        <v>98.29</v>
      </c>
      <c r="BG17" s="28">
        <v>28.86</v>
      </c>
      <c r="BH17" s="28">
        <v>26.29</v>
      </c>
      <c r="BI17" s="28">
        <f t="shared" si="16"/>
        <v>51.146666666666668</v>
      </c>
      <c r="BJ17" s="28">
        <v>79.430000000000007</v>
      </c>
      <c r="BK17" s="28">
        <v>44.57</v>
      </c>
      <c r="BL17" s="28">
        <f t="shared" si="17"/>
        <v>62</v>
      </c>
      <c r="BM17" s="28">
        <v>65.14</v>
      </c>
      <c r="BN17" s="28">
        <v>43.43</v>
      </c>
      <c r="BO17" s="28">
        <v>60</v>
      </c>
      <c r="BP17" s="28">
        <f t="shared" si="18"/>
        <v>51.715000000000003</v>
      </c>
      <c r="BQ17" s="28">
        <v>82.29</v>
      </c>
      <c r="BR17" s="28">
        <v>36.380000000000003</v>
      </c>
      <c r="BS17" s="28">
        <f t="shared" si="19"/>
        <v>59.335000000000008</v>
      </c>
      <c r="BT17" s="28">
        <v>46</v>
      </c>
      <c r="BU17" s="28">
        <v>76</v>
      </c>
      <c r="BV17" s="28">
        <v>85.14</v>
      </c>
      <c r="BW17" s="28">
        <v>74.290000000000006</v>
      </c>
      <c r="BX17" s="28">
        <f t="shared" si="20"/>
        <v>79.715000000000003</v>
      </c>
      <c r="BY17" s="28">
        <v>65.14</v>
      </c>
      <c r="BZ17" s="28">
        <v>80</v>
      </c>
      <c r="CA17" s="28">
        <v>67.14</v>
      </c>
      <c r="CB17" s="28">
        <v>52.86</v>
      </c>
      <c r="CC17" s="28">
        <v>38.86</v>
      </c>
      <c r="CD17" s="28">
        <f t="shared" si="21"/>
        <v>45.86</v>
      </c>
      <c r="CE17" s="28">
        <v>49.71</v>
      </c>
      <c r="CF17" s="28">
        <v>62.29</v>
      </c>
      <c r="CG17" s="28">
        <v>64.569999999999993</v>
      </c>
      <c r="CH17" s="28">
        <v>52.57</v>
      </c>
      <c r="CI17" s="28">
        <f t="shared" si="22"/>
        <v>59.809999999999995</v>
      </c>
      <c r="CJ17" s="28">
        <v>62.29</v>
      </c>
      <c r="CK17" s="28">
        <v>37.14</v>
      </c>
      <c r="CL17" s="28">
        <v>40.57</v>
      </c>
      <c r="CM17" s="55">
        <f t="shared" si="23"/>
        <v>58.747745098039218</v>
      </c>
      <c r="CN17" s="47"/>
      <c r="CO17" s="47"/>
      <c r="CP17" s="25">
        <v>58.57</v>
      </c>
      <c r="CQ17" s="25">
        <v>35.43</v>
      </c>
      <c r="CR17" s="49">
        <v>25.71</v>
      </c>
      <c r="CS17" s="52">
        <f t="shared" si="24"/>
        <v>30.57</v>
      </c>
      <c r="CT17" s="57">
        <f t="shared" si="25"/>
        <v>44.57</v>
      </c>
    </row>
    <row r="18" spans="1:98" x14ac:dyDescent="0.25">
      <c r="A18" s="20" t="s">
        <v>15</v>
      </c>
      <c r="B18" s="28">
        <v>98.73</v>
      </c>
      <c r="C18" s="28">
        <v>36.130000000000003</v>
      </c>
      <c r="D18" s="28">
        <v>34.22</v>
      </c>
      <c r="E18" s="28">
        <f t="shared" si="0"/>
        <v>56.360000000000007</v>
      </c>
      <c r="F18" s="28">
        <v>60.81</v>
      </c>
      <c r="G18" s="28">
        <v>37.659999999999997</v>
      </c>
      <c r="H18" s="28">
        <f t="shared" si="1"/>
        <v>49.234999999999999</v>
      </c>
      <c r="I18" s="28">
        <v>72.900000000000006</v>
      </c>
      <c r="J18" s="28">
        <v>31.55</v>
      </c>
      <c r="K18" s="28">
        <f t="shared" si="2"/>
        <v>52.225000000000001</v>
      </c>
      <c r="L18" s="28">
        <v>65.650000000000006</v>
      </c>
      <c r="M18" s="28">
        <v>67.94</v>
      </c>
      <c r="N18" s="28">
        <v>73.03</v>
      </c>
      <c r="O18" s="28">
        <f t="shared" si="3"/>
        <v>68.873333333333335</v>
      </c>
      <c r="P18" s="28">
        <v>67.680000000000007</v>
      </c>
      <c r="Q18" s="28">
        <v>70.739999999999995</v>
      </c>
      <c r="R18" s="28">
        <v>44.27</v>
      </c>
      <c r="S18" s="28">
        <f t="shared" si="4"/>
        <v>57.504999999999995</v>
      </c>
      <c r="T18" s="28">
        <v>57.38</v>
      </c>
      <c r="U18" s="28">
        <v>37.49</v>
      </c>
      <c r="V18" s="28">
        <f t="shared" si="5"/>
        <v>47.435000000000002</v>
      </c>
      <c r="W18" s="28">
        <v>56.74</v>
      </c>
      <c r="X18" s="28">
        <v>65.900000000000006</v>
      </c>
      <c r="Y18" s="28">
        <v>81.42</v>
      </c>
      <c r="Z18" s="28">
        <v>70.48</v>
      </c>
      <c r="AA18" s="40">
        <v>53.94</v>
      </c>
      <c r="AB18" s="41">
        <f t="shared" si="6"/>
        <v>68.61333333333333</v>
      </c>
      <c r="AC18" s="33">
        <f t="shared" si="7"/>
        <v>59.056666666666672</v>
      </c>
      <c r="AD18" s="28">
        <v>97.39</v>
      </c>
      <c r="AE18" s="28">
        <v>40.4</v>
      </c>
      <c r="AF18" s="28">
        <v>29.62</v>
      </c>
      <c r="AG18" s="28">
        <f t="shared" si="8"/>
        <v>55.803333333333335</v>
      </c>
      <c r="AH18" s="28">
        <v>70.14</v>
      </c>
      <c r="AI18" s="28">
        <v>38.630000000000003</v>
      </c>
      <c r="AJ18" s="28">
        <f t="shared" si="9"/>
        <v>54.385000000000005</v>
      </c>
      <c r="AK18" s="28">
        <v>73.930000000000007</v>
      </c>
      <c r="AL18" s="28">
        <v>48.1</v>
      </c>
      <c r="AM18" s="28">
        <f t="shared" si="10"/>
        <v>61.015000000000001</v>
      </c>
      <c r="AN18" s="28">
        <v>60.19</v>
      </c>
      <c r="AO18" s="28">
        <v>53.08</v>
      </c>
      <c r="AP18" s="28">
        <v>75.83</v>
      </c>
      <c r="AQ18" s="28">
        <f t="shared" si="11"/>
        <v>63.033333333333331</v>
      </c>
      <c r="AR18" s="28">
        <v>70.73</v>
      </c>
      <c r="AS18" s="28">
        <v>76.069999999999993</v>
      </c>
      <c r="AT18" s="28">
        <v>41.71</v>
      </c>
      <c r="AU18" s="28">
        <f t="shared" si="12"/>
        <v>58.89</v>
      </c>
      <c r="AV18" s="28">
        <v>74.17</v>
      </c>
      <c r="AW18" s="28">
        <v>23.54</v>
      </c>
      <c r="AX18" s="28">
        <f t="shared" si="13"/>
        <v>48.855000000000004</v>
      </c>
      <c r="AY18" s="28">
        <v>53.79</v>
      </c>
      <c r="AZ18" s="28">
        <v>67.42</v>
      </c>
      <c r="BA18" s="28">
        <v>85.07</v>
      </c>
      <c r="BB18" s="28">
        <v>74.17</v>
      </c>
      <c r="BC18" s="28">
        <v>50.24</v>
      </c>
      <c r="BD18" s="44">
        <f t="shared" si="14"/>
        <v>69.826666666666668</v>
      </c>
      <c r="BE18" s="33">
        <f t="shared" si="15"/>
        <v>60.374833333333335</v>
      </c>
      <c r="BF18" s="28">
        <v>96.86</v>
      </c>
      <c r="BG18" s="28">
        <v>45.28</v>
      </c>
      <c r="BH18" s="28">
        <v>40.409999999999997</v>
      </c>
      <c r="BI18" s="28">
        <f t="shared" si="16"/>
        <v>60.849999999999994</v>
      </c>
      <c r="BJ18" s="28">
        <v>64.47</v>
      </c>
      <c r="BK18" s="28">
        <v>35.22</v>
      </c>
      <c r="BL18" s="28">
        <f t="shared" si="17"/>
        <v>49.844999999999999</v>
      </c>
      <c r="BM18" s="28">
        <v>68.709999999999994</v>
      </c>
      <c r="BN18" s="28">
        <v>55.97</v>
      </c>
      <c r="BO18" s="28">
        <v>83.02</v>
      </c>
      <c r="BP18" s="28">
        <f t="shared" si="18"/>
        <v>69.495000000000005</v>
      </c>
      <c r="BQ18" s="28">
        <v>80.5</v>
      </c>
      <c r="BR18" s="28">
        <v>46.33</v>
      </c>
      <c r="BS18" s="28">
        <f t="shared" si="19"/>
        <v>63.414999999999999</v>
      </c>
      <c r="BT18" s="28">
        <v>53.14</v>
      </c>
      <c r="BU18" s="28">
        <v>78.14</v>
      </c>
      <c r="BV18" s="28">
        <v>90.57</v>
      </c>
      <c r="BW18" s="28">
        <v>86.48</v>
      </c>
      <c r="BX18" s="28">
        <f t="shared" si="20"/>
        <v>88.525000000000006</v>
      </c>
      <c r="BY18" s="28">
        <v>68.239999999999995</v>
      </c>
      <c r="BZ18" s="28">
        <v>81.13</v>
      </c>
      <c r="CA18" s="28">
        <v>73.27</v>
      </c>
      <c r="CB18" s="28">
        <v>71.540000000000006</v>
      </c>
      <c r="CC18" s="28">
        <v>51.89</v>
      </c>
      <c r="CD18" s="28">
        <f t="shared" si="21"/>
        <v>61.715000000000003</v>
      </c>
      <c r="CE18" s="28">
        <v>44.34</v>
      </c>
      <c r="CF18" s="28">
        <v>47.8</v>
      </c>
      <c r="CG18" s="28">
        <v>57.55</v>
      </c>
      <c r="CH18" s="28">
        <v>50.31</v>
      </c>
      <c r="CI18" s="28">
        <f t="shared" si="22"/>
        <v>51.886666666666663</v>
      </c>
      <c r="CJ18" s="28">
        <v>65.72</v>
      </c>
      <c r="CK18" s="28">
        <v>40.57</v>
      </c>
      <c r="CL18" s="28">
        <v>46.54</v>
      </c>
      <c r="CM18" s="55">
        <f t="shared" si="23"/>
        <v>62.678333333333342</v>
      </c>
      <c r="CN18" s="47"/>
      <c r="CO18" s="47"/>
      <c r="CP18" s="25">
        <v>68.08</v>
      </c>
      <c r="CQ18" s="25">
        <v>43.71</v>
      </c>
      <c r="CR18" s="49">
        <v>42.77</v>
      </c>
      <c r="CS18" s="52">
        <f t="shared" si="24"/>
        <v>43.24</v>
      </c>
      <c r="CT18" s="57">
        <f t="shared" si="25"/>
        <v>55.66</v>
      </c>
    </row>
    <row r="19" spans="1:98" x14ac:dyDescent="0.25">
      <c r="A19" s="20" t="s">
        <v>16</v>
      </c>
      <c r="B19" s="28">
        <v>98.33</v>
      </c>
      <c r="C19" s="28">
        <v>44.17</v>
      </c>
      <c r="D19" s="28">
        <v>31.67</v>
      </c>
      <c r="E19" s="28">
        <f t="shared" si="0"/>
        <v>58.056666666666672</v>
      </c>
      <c r="F19" s="28">
        <v>75</v>
      </c>
      <c r="G19" s="28">
        <v>51.67</v>
      </c>
      <c r="H19" s="28">
        <f t="shared" si="1"/>
        <v>63.335000000000001</v>
      </c>
      <c r="I19" s="28">
        <v>72.5</v>
      </c>
      <c r="J19" s="28">
        <v>45</v>
      </c>
      <c r="K19" s="28">
        <f t="shared" si="2"/>
        <v>58.75</v>
      </c>
      <c r="L19" s="28">
        <v>85</v>
      </c>
      <c r="M19" s="28">
        <v>73.33</v>
      </c>
      <c r="N19" s="28">
        <v>73.33</v>
      </c>
      <c r="O19" s="28">
        <f t="shared" si="3"/>
        <v>77.219999999999985</v>
      </c>
      <c r="P19" s="28">
        <v>80</v>
      </c>
      <c r="Q19" s="28">
        <v>61.67</v>
      </c>
      <c r="R19" s="28">
        <v>35</v>
      </c>
      <c r="S19" s="28">
        <f t="shared" si="4"/>
        <v>48.335000000000001</v>
      </c>
      <c r="T19" s="28">
        <v>46.67</v>
      </c>
      <c r="U19" s="28">
        <v>31.67</v>
      </c>
      <c r="V19" s="28">
        <f t="shared" si="5"/>
        <v>39.17</v>
      </c>
      <c r="W19" s="28">
        <v>57.5</v>
      </c>
      <c r="X19" s="28">
        <v>76.67</v>
      </c>
      <c r="Y19" s="28">
        <v>88.33</v>
      </c>
      <c r="Z19" s="28">
        <v>80</v>
      </c>
      <c r="AA19" s="40">
        <v>48.33</v>
      </c>
      <c r="AB19" s="41">
        <f t="shared" si="6"/>
        <v>72.219999999999985</v>
      </c>
      <c r="AC19" s="33">
        <f t="shared" si="7"/>
        <v>63.125666666666667</v>
      </c>
      <c r="AD19" s="28">
        <v>98.88</v>
      </c>
      <c r="AE19" s="28">
        <v>47.75</v>
      </c>
      <c r="AF19" s="28">
        <v>32.020000000000003</v>
      </c>
      <c r="AG19" s="28">
        <f t="shared" si="8"/>
        <v>59.550000000000004</v>
      </c>
      <c r="AH19" s="28">
        <v>71.91</v>
      </c>
      <c r="AI19" s="28">
        <v>31.46</v>
      </c>
      <c r="AJ19" s="28">
        <f t="shared" si="9"/>
        <v>51.685000000000002</v>
      </c>
      <c r="AK19" s="28">
        <v>73.599999999999994</v>
      </c>
      <c r="AL19" s="28">
        <v>55.06</v>
      </c>
      <c r="AM19" s="28">
        <f t="shared" si="10"/>
        <v>64.33</v>
      </c>
      <c r="AN19" s="28">
        <v>62.92</v>
      </c>
      <c r="AO19" s="28">
        <v>57.3</v>
      </c>
      <c r="AP19" s="28">
        <v>82.02</v>
      </c>
      <c r="AQ19" s="28">
        <f t="shared" si="11"/>
        <v>67.413333333333341</v>
      </c>
      <c r="AR19" s="28">
        <v>82.58</v>
      </c>
      <c r="AS19" s="28">
        <v>64.040000000000006</v>
      </c>
      <c r="AT19" s="28">
        <v>51.69</v>
      </c>
      <c r="AU19" s="28">
        <f t="shared" si="12"/>
        <v>57.865000000000002</v>
      </c>
      <c r="AV19" s="28">
        <v>57.87</v>
      </c>
      <c r="AW19" s="28">
        <v>47.94</v>
      </c>
      <c r="AX19" s="28">
        <f t="shared" si="13"/>
        <v>52.905000000000001</v>
      </c>
      <c r="AY19" s="28">
        <v>53.93</v>
      </c>
      <c r="AZ19" s="28">
        <v>83.71</v>
      </c>
      <c r="BA19" s="28">
        <v>85.39</v>
      </c>
      <c r="BB19" s="28">
        <v>76.400000000000006</v>
      </c>
      <c r="BC19" s="28">
        <v>53.93</v>
      </c>
      <c r="BD19" s="44">
        <f t="shared" si="14"/>
        <v>71.90666666666668</v>
      </c>
      <c r="BE19" s="33">
        <f t="shared" si="15"/>
        <v>64.587500000000006</v>
      </c>
      <c r="BF19" s="28">
        <v>98.28</v>
      </c>
      <c r="BG19" s="28">
        <v>32.76</v>
      </c>
      <c r="BH19" s="28">
        <v>27.59</v>
      </c>
      <c r="BI19" s="28">
        <f t="shared" si="16"/>
        <v>52.876666666666665</v>
      </c>
      <c r="BJ19" s="28">
        <v>86.21</v>
      </c>
      <c r="BK19" s="28">
        <v>50</v>
      </c>
      <c r="BL19" s="28">
        <f t="shared" si="17"/>
        <v>68.10499999999999</v>
      </c>
      <c r="BM19" s="28">
        <v>69.83</v>
      </c>
      <c r="BN19" s="28">
        <v>43.1</v>
      </c>
      <c r="BO19" s="28">
        <v>65.52</v>
      </c>
      <c r="BP19" s="28">
        <f t="shared" si="18"/>
        <v>54.31</v>
      </c>
      <c r="BQ19" s="28">
        <v>76.72</v>
      </c>
      <c r="BR19" s="28">
        <v>44.83</v>
      </c>
      <c r="BS19" s="28">
        <f t="shared" si="19"/>
        <v>60.774999999999999</v>
      </c>
      <c r="BT19" s="28">
        <v>50</v>
      </c>
      <c r="BU19" s="28">
        <v>63.79</v>
      </c>
      <c r="BV19" s="28">
        <v>89.66</v>
      </c>
      <c r="BW19" s="28">
        <v>84.48</v>
      </c>
      <c r="BX19" s="28">
        <f t="shared" si="20"/>
        <v>87.07</v>
      </c>
      <c r="BY19" s="28">
        <v>63.79</v>
      </c>
      <c r="BZ19" s="28">
        <v>77.59</v>
      </c>
      <c r="CA19" s="28">
        <v>83.62</v>
      </c>
      <c r="CB19" s="28">
        <v>57.76</v>
      </c>
      <c r="CC19" s="28">
        <v>43.1</v>
      </c>
      <c r="CD19" s="28">
        <f t="shared" si="21"/>
        <v>50.43</v>
      </c>
      <c r="CE19" s="28">
        <v>34.479999999999997</v>
      </c>
      <c r="CF19" s="28">
        <v>53.45</v>
      </c>
      <c r="CG19" s="28">
        <v>68.97</v>
      </c>
      <c r="CH19" s="28">
        <v>62.07</v>
      </c>
      <c r="CI19" s="28">
        <f t="shared" si="22"/>
        <v>61.49666666666667</v>
      </c>
      <c r="CJ19" s="28">
        <v>39.659999999999997</v>
      </c>
      <c r="CK19" s="28">
        <v>32.76</v>
      </c>
      <c r="CL19" s="28">
        <v>45.69</v>
      </c>
      <c r="CM19" s="55">
        <f t="shared" si="23"/>
        <v>58.604313725490194</v>
      </c>
      <c r="CN19" s="47"/>
      <c r="CO19" s="47"/>
      <c r="CP19" s="25">
        <v>55.17</v>
      </c>
      <c r="CQ19" s="25">
        <v>60.34</v>
      </c>
      <c r="CR19" s="49">
        <v>32.76</v>
      </c>
      <c r="CS19" s="52">
        <f t="shared" si="24"/>
        <v>46.55</v>
      </c>
      <c r="CT19" s="57">
        <f t="shared" si="25"/>
        <v>50.86</v>
      </c>
    </row>
    <row r="20" spans="1:98" x14ac:dyDescent="0.25">
      <c r="A20" s="20" t="s">
        <v>17</v>
      </c>
      <c r="B20" s="28">
        <v>96.45</v>
      </c>
      <c r="C20" s="28">
        <v>48.23</v>
      </c>
      <c r="D20" s="28">
        <v>40.96</v>
      </c>
      <c r="E20" s="28">
        <f t="shared" si="0"/>
        <v>61.88</v>
      </c>
      <c r="F20" s="28">
        <v>68.790000000000006</v>
      </c>
      <c r="G20" s="28">
        <v>39.72</v>
      </c>
      <c r="H20" s="28">
        <f t="shared" si="1"/>
        <v>54.255000000000003</v>
      </c>
      <c r="I20" s="28">
        <v>63.3</v>
      </c>
      <c r="J20" s="28">
        <v>53.9</v>
      </c>
      <c r="K20" s="28">
        <f t="shared" si="2"/>
        <v>58.599999999999994</v>
      </c>
      <c r="L20" s="28">
        <v>66.67</v>
      </c>
      <c r="M20" s="28">
        <v>63.12</v>
      </c>
      <c r="N20" s="28">
        <v>75.53</v>
      </c>
      <c r="O20" s="28">
        <f t="shared" si="3"/>
        <v>68.44</v>
      </c>
      <c r="P20" s="28">
        <v>67.2</v>
      </c>
      <c r="Q20" s="28">
        <v>63.48</v>
      </c>
      <c r="R20" s="28">
        <v>39.36</v>
      </c>
      <c r="S20" s="28">
        <f t="shared" si="4"/>
        <v>51.42</v>
      </c>
      <c r="T20" s="28">
        <v>44.33</v>
      </c>
      <c r="U20" s="28">
        <v>23.29</v>
      </c>
      <c r="V20" s="28">
        <f t="shared" si="5"/>
        <v>33.81</v>
      </c>
      <c r="W20" s="28">
        <v>37.590000000000003</v>
      </c>
      <c r="X20" s="28">
        <v>55.85</v>
      </c>
      <c r="Y20" s="28">
        <v>77.66</v>
      </c>
      <c r="Z20" s="28">
        <v>64.89</v>
      </c>
      <c r="AA20" s="40">
        <v>41.49</v>
      </c>
      <c r="AB20" s="41">
        <f t="shared" si="6"/>
        <v>61.346666666666671</v>
      </c>
      <c r="AC20" s="33">
        <f t="shared" si="7"/>
        <v>55.039166666666674</v>
      </c>
      <c r="AD20" s="28">
        <v>97.93</v>
      </c>
      <c r="AE20" s="28">
        <v>32.85</v>
      </c>
      <c r="AF20" s="28">
        <v>28.93</v>
      </c>
      <c r="AG20" s="28">
        <f t="shared" si="8"/>
        <v>53.236666666666672</v>
      </c>
      <c r="AH20" s="28">
        <v>70.25</v>
      </c>
      <c r="AI20" s="28">
        <v>43.39</v>
      </c>
      <c r="AJ20" s="28">
        <f t="shared" si="9"/>
        <v>56.82</v>
      </c>
      <c r="AK20" s="28">
        <v>70.45</v>
      </c>
      <c r="AL20" s="28">
        <v>61.98</v>
      </c>
      <c r="AM20" s="28">
        <f t="shared" si="10"/>
        <v>66.215000000000003</v>
      </c>
      <c r="AN20" s="28">
        <v>64.05</v>
      </c>
      <c r="AO20" s="28">
        <v>62.81</v>
      </c>
      <c r="AP20" s="28">
        <v>63.64</v>
      </c>
      <c r="AQ20" s="28">
        <f t="shared" si="11"/>
        <v>63.5</v>
      </c>
      <c r="AR20" s="28">
        <v>64.88</v>
      </c>
      <c r="AS20" s="28">
        <v>59.09</v>
      </c>
      <c r="AT20" s="28">
        <v>40.5</v>
      </c>
      <c r="AU20" s="28">
        <f t="shared" si="12"/>
        <v>49.795000000000002</v>
      </c>
      <c r="AV20" s="28">
        <v>50</v>
      </c>
      <c r="AW20" s="28">
        <v>37.19</v>
      </c>
      <c r="AX20" s="28">
        <f t="shared" si="13"/>
        <v>43.594999999999999</v>
      </c>
      <c r="AY20" s="28">
        <v>36.36</v>
      </c>
      <c r="AZ20" s="28">
        <v>64.260000000000005</v>
      </c>
      <c r="BA20" s="28">
        <v>84.71</v>
      </c>
      <c r="BB20" s="28">
        <v>78.510000000000005</v>
      </c>
      <c r="BC20" s="28">
        <v>51.65</v>
      </c>
      <c r="BD20" s="44">
        <f t="shared" si="14"/>
        <v>71.623333333333335</v>
      </c>
      <c r="BE20" s="33">
        <f t="shared" si="15"/>
        <v>57.028499999999994</v>
      </c>
      <c r="BF20" s="28">
        <v>98.8</v>
      </c>
      <c r="BG20" s="28">
        <v>36.450000000000003</v>
      </c>
      <c r="BH20" s="28">
        <v>31.33</v>
      </c>
      <c r="BI20" s="28">
        <f t="shared" si="16"/>
        <v>55.526666666666664</v>
      </c>
      <c r="BJ20" s="28">
        <v>74.7</v>
      </c>
      <c r="BK20" s="28">
        <v>57.83</v>
      </c>
      <c r="BL20" s="28">
        <f t="shared" si="17"/>
        <v>66.265000000000001</v>
      </c>
      <c r="BM20" s="28">
        <v>61.45</v>
      </c>
      <c r="BN20" s="28">
        <v>65.66</v>
      </c>
      <c r="BO20" s="28">
        <v>69.28</v>
      </c>
      <c r="BP20" s="28">
        <f t="shared" si="18"/>
        <v>67.47</v>
      </c>
      <c r="BQ20" s="28">
        <v>70.180000000000007</v>
      </c>
      <c r="BR20" s="28">
        <v>26.1</v>
      </c>
      <c r="BS20" s="28">
        <f t="shared" si="19"/>
        <v>48.14</v>
      </c>
      <c r="BT20" s="28">
        <v>35.840000000000003</v>
      </c>
      <c r="BU20" s="28">
        <v>61.45</v>
      </c>
      <c r="BV20" s="28">
        <v>65.66</v>
      </c>
      <c r="BW20" s="28">
        <v>57.83</v>
      </c>
      <c r="BX20" s="28">
        <f t="shared" si="20"/>
        <v>61.744999999999997</v>
      </c>
      <c r="BY20" s="28">
        <v>78.92</v>
      </c>
      <c r="BZ20" s="28">
        <v>83.73</v>
      </c>
      <c r="CA20" s="28">
        <v>76.510000000000005</v>
      </c>
      <c r="CB20" s="28">
        <v>54.82</v>
      </c>
      <c r="CC20" s="28">
        <v>50.6</v>
      </c>
      <c r="CD20" s="28">
        <f t="shared" si="21"/>
        <v>52.71</v>
      </c>
      <c r="CE20" s="28">
        <v>37.950000000000003</v>
      </c>
      <c r="CF20" s="28">
        <v>60.84</v>
      </c>
      <c r="CG20" s="28">
        <v>54.82</v>
      </c>
      <c r="CH20" s="28">
        <v>56.63</v>
      </c>
      <c r="CI20" s="28">
        <f t="shared" si="22"/>
        <v>57.43</v>
      </c>
      <c r="CJ20" s="28">
        <v>63.86</v>
      </c>
      <c r="CK20" s="28">
        <v>29.82</v>
      </c>
      <c r="CL20" s="28">
        <v>35.840000000000003</v>
      </c>
      <c r="CM20" s="55">
        <f t="shared" si="23"/>
        <v>57.332745098039226</v>
      </c>
      <c r="CN20" s="47"/>
      <c r="CO20" s="47"/>
      <c r="CP20" s="25">
        <v>74.400000000000006</v>
      </c>
      <c r="CQ20" s="25">
        <v>28.01</v>
      </c>
      <c r="CR20" s="49">
        <v>27.11</v>
      </c>
      <c r="CS20" s="52">
        <f t="shared" si="24"/>
        <v>27.560000000000002</v>
      </c>
      <c r="CT20" s="57">
        <f t="shared" si="25"/>
        <v>50.980000000000004</v>
      </c>
    </row>
    <row r="21" spans="1:98" x14ac:dyDescent="0.25">
      <c r="A21" s="20" t="s">
        <v>18</v>
      </c>
      <c r="B21" s="28">
        <v>98.27</v>
      </c>
      <c r="C21" s="28">
        <v>40.479999999999997</v>
      </c>
      <c r="D21" s="28">
        <v>42.21</v>
      </c>
      <c r="E21" s="28">
        <f t="shared" si="0"/>
        <v>60.32</v>
      </c>
      <c r="F21" s="28">
        <v>79.58</v>
      </c>
      <c r="G21" s="28">
        <v>44.29</v>
      </c>
      <c r="H21" s="28">
        <f t="shared" si="1"/>
        <v>61.935000000000002</v>
      </c>
      <c r="I21" s="28">
        <v>74.22</v>
      </c>
      <c r="J21" s="28">
        <v>52.25</v>
      </c>
      <c r="K21" s="28">
        <f t="shared" si="2"/>
        <v>63.234999999999999</v>
      </c>
      <c r="L21" s="28">
        <v>62.28</v>
      </c>
      <c r="M21" s="28">
        <v>50.52</v>
      </c>
      <c r="N21" s="28">
        <v>87.89</v>
      </c>
      <c r="O21" s="28">
        <f t="shared" si="3"/>
        <v>66.896666666666661</v>
      </c>
      <c r="P21" s="28">
        <v>81.31</v>
      </c>
      <c r="Q21" s="28">
        <v>67.47</v>
      </c>
      <c r="R21" s="28">
        <v>41.18</v>
      </c>
      <c r="S21" s="28">
        <f t="shared" si="4"/>
        <v>54.325000000000003</v>
      </c>
      <c r="T21" s="28">
        <v>71.28</v>
      </c>
      <c r="U21" s="28">
        <v>37.25</v>
      </c>
      <c r="V21" s="28">
        <f t="shared" si="5"/>
        <v>54.265000000000001</v>
      </c>
      <c r="W21" s="28">
        <v>60.03</v>
      </c>
      <c r="X21" s="28">
        <v>73.53</v>
      </c>
      <c r="Y21" s="28">
        <v>87.2</v>
      </c>
      <c r="Z21" s="28">
        <v>77.510000000000005</v>
      </c>
      <c r="AA21" s="40">
        <v>41.87</v>
      </c>
      <c r="AB21" s="41">
        <f t="shared" si="6"/>
        <v>68.86</v>
      </c>
      <c r="AC21" s="33">
        <f t="shared" si="7"/>
        <v>64.470666666666659</v>
      </c>
      <c r="AD21" s="28">
        <v>99.03</v>
      </c>
      <c r="AE21" s="28">
        <v>48.7</v>
      </c>
      <c r="AF21" s="28">
        <v>41.56</v>
      </c>
      <c r="AG21" s="28">
        <f t="shared" si="8"/>
        <v>63.096666666666671</v>
      </c>
      <c r="AH21" s="28">
        <v>80.19</v>
      </c>
      <c r="AI21" s="28">
        <v>37.99</v>
      </c>
      <c r="AJ21" s="28">
        <f t="shared" si="9"/>
        <v>59.09</v>
      </c>
      <c r="AK21" s="28">
        <v>72.56</v>
      </c>
      <c r="AL21" s="28">
        <v>37.340000000000003</v>
      </c>
      <c r="AM21" s="28">
        <f t="shared" si="10"/>
        <v>54.95</v>
      </c>
      <c r="AN21" s="28">
        <v>74.680000000000007</v>
      </c>
      <c r="AO21" s="28">
        <v>58.12</v>
      </c>
      <c r="AP21" s="28">
        <v>78.569999999999993</v>
      </c>
      <c r="AQ21" s="28">
        <f t="shared" si="11"/>
        <v>70.456666666666663</v>
      </c>
      <c r="AR21" s="28">
        <v>73.209999999999994</v>
      </c>
      <c r="AS21" s="28">
        <v>83.12</v>
      </c>
      <c r="AT21" s="28">
        <v>46.75</v>
      </c>
      <c r="AU21" s="28">
        <f t="shared" si="12"/>
        <v>64.935000000000002</v>
      </c>
      <c r="AV21" s="28">
        <v>68.510000000000005</v>
      </c>
      <c r="AW21" s="28">
        <v>37.880000000000003</v>
      </c>
      <c r="AX21" s="28">
        <f t="shared" si="13"/>
        <v>53.195000000000007</v>
      </c>
      <c r="AY21" s="28">
        <v>43.51</v>
      </c>
      <c r="AZ21" s="28">
        <v>66.88</v>
      </c>
      <c r="BA21" s="28">
        <v>83.77</v>
      </c>
      <c r="BB21" s="28">
        <v>73.05</v>
      </c>
      <c r="BC21" s="28">
        <v>33.119999999999997</v>
      </c>
      <c r="BD21" s="44">
        <f t="shared" si="14"/>
        <v>63.313333333333333</v>
      </c>
      <c r="BE21" s="33">
        <f t="shared" si="15"/>
        <v>61.263666666666651</v>
      </c>
      <c r="BF21" s="28">
        <v>97.27</v>
      </c>
      <c r="BG21" s="28">
        <v>38.090000000000003</v>
      </c>
      <c r="BH21" s="28">
        <v>44.34</v>
      </c>
      <c r="BI21" s="28">
        <f t="shared" si="16"/>
        <v>59.900000000000006</v>
      </c>
      <c r="BJ21" s="28">
        <v>64.45</v>
      </c>
      <c r="BK21" s="28">
        <v>34.380000000000003</v>
      </c>
      <c r="BL21" s="28">
        <f t="shared" si="17"/>
        <v>49.415000000000006</v>
      </c>
      <c r="BM21" s="28">
        <v>60.16</v>
      </c>
      <c r="BN21" s="28">
        <v>50</v>
      </c>
      <c r="BO21" s="28">
        <v>66.41</v>
      </c>
      <c r="BP21" s="28">
        <f t="shared" si="18"/>
        <v>58.204999999999998</v>
      </c>
      <c r="BQ21" s="28">
        <v>87.5</v>
      </c>
      <c r="BR21" s="28">
        <v>43.75</v>
      </c>
      <c r="BS21" s="28">
        <f t="shared" si="19"/>
        <v>65.625</v>
      </c>
      <c r="BT21" s="28">
        <v>49.41</v>
      </c>
      <c r="BU21" s="28">
        <v>74.8</v>
      </c>
      <c r="BV21" s="28">
        <v>76.95</v>
      </c>
      <c r="BW21" s="28">
        <v>72.27</v>
      </c>
      <c r="BX21" s="28">
        <f t="shared" si="20"/>
        <v>74.61</v>
      </c>
      <c r="BY21" s="28">
        <v>71.48</v>
      </c>
      <c r="BZ21" s="28">
        <v>82.42</v>
      </c>
      <c r="CA21" s="28">
        <v>76.17</v>
      </c>
      <c r="CB21" s="28">
        <v>64.84</v>
      </c>
      <c r="CC21" s="28">
        <v>50.78</v>
      </c>
      <c r="CD21" s="28">
        <f t="shared" si="21"/>
        <v>57.81</v>
      </c>
      <c r="CE21" s="28">
        <v>44.92</v>
      </c>
      <c r="CF21" s="28">
        <v>51.17</v>
      </c>
      <c r="CG21" s="28">
        <v>45.7</v>
      </c>
      <c r="CH21" s="28">
        <v>65.23</v>
      </c>
      <c r="CI21" s="28">
        <f t="shared" si="22"/>
        <v>54.033333333333339</v>
      </c>
      <c r="CJ21" s="28">
        <v>58.59</v>
      </c>
      <c r="CK21" s="28">
        <v>33.4</v>
      </c>
      <c r="CL21" s="28">
        <v>27.93</v>
      </c>
      <c r="CM21" s="55">
        <f t="shared" si="23"/>
        <v>58.757549019607829</v>
      </c>
      <c r="CN21" s="47"/>
      <c r="CO21" s="47"/>
      <c r="CP21" s="25">
        <v>74.8</v>
      </c>
      <c r="CQ21" s="25">
        <v>32.619999999999997</v>
      </c>
      <c r="CR21" s="49">
        <v>17.190000000000001</v>
      </c>
      <c r="CS21" s="52">
        <f t="shared" si="24"/>
        <v>24.905000000000001</v>
      </c>
      <c r="CT21" s="57">
        <f t="shared" si="25"/>
        <v>49.852499999999999</v>
      </c>
    </row>
    <row r="22" spans="1:98" x14ac:dyDescent="0.25">
      <c r="A22" s="20" t="s">
        <v>50</v>
      </c>
      <c r="B22" s="28">
        <v>98.08</v>
      </c>
      <c r="C22" s="28">
        <v>46.17</v>
      </c>
      <c r="D22" s="28">
        <v>32.43</v>
      </c>
      <c r="E22" s="28">
        <f t="shared" si="0"/>
        <v>58.893333333333338</v>
      </c>
      <c r="F22" s="28">
        <v>81.47</v>
      </c>
      <c r="G22" s="28">
        <v>38.340000000000003</v>
      </c>
      <c r="H22" s="28">
        <f t="shared" si="1"/>
        <v>59.905000000000001</v>
      </c>
      <c r="I22" s="28">
        <v>83.71</v>
      </c>
      <c r="J22" s="28">
        <v>57.51</v>
      </c>
      <c r="K22" s="28">
        <f t="shared" si="2"/>
        <v>70.61</v>
      </c>
      <c r="L22" s="28">
        <v>79.23</v>
      </c>
      <c r="M22" s="28">
        <v>51.76</v>
      </c>
      <c r="N22" s="28">
        <v>72.52</v>
      </c>
      <c r="O22" s="28">
        <f t="shared" si="3"/>
        <v>67.836666666666659</v>
      </c>
      <c r="P22" s="28">
        <v>73.48</v>
      </c>
      <c r="Q22" s="28">
        <v>75.08</v>
      </c>
      <c r="R22" s="28">
        <v>39.619999999999997</v>
      </c>
      <c r="S22" s="28">
        <f t="shared" si="4"/>
        <v>57.349999999999994</v>
      </c>
      <c r="T22" s="28">
        <v>54.95</v>
      </c>
      <c r="U22" s="28">
        <v>36.21</v>
      </c>
      <c r="V22" s="28">
        <f t="shared" si="5"/>
        <v>45.58</v>
      </c>
      <c r="W22" s="28">
        <v>49.68</v>
      </c>
      <c r="X22" s="28">
        <v>60.7</v>
      </c>
      <c r="Y22" s="28">
        <v>69.650000000000006</v>
      </c>
      <c r="Z22" s="28">
        <v>54.95</v>
      </c>
      <c r="AA22" s="40">
        <v>21.09</v>
      </c>
      <c r="AB22" s="41">
        <f t="shared" si="6"/>
        <v>48.563333333333333</v>
      </c>
      <c r="AC22" s="33">
        <f t="shared" si="7"/>
        <v>59.259833333333333</v>
      </c>
      <c r="AD22" s="28">
        <v>97.23</v>
      </c>
      <c r="AE22" s="28">
        <v>37.26</v>
      </c>
      <c r="AF22" s="28">
        <v>31.02</v>
      </c>
      <c r="AG22" s="28">
        <f t="shared" si="8"/>
        <v>55.170000000000009</v>
      </c>
      <c r="AH22" s="28">
        <v>77.56</v>
      </c>
      <c r="AI22" s="28">
        <v>37.4</v>
      </c>
      <c r="AJ22" s="28">
        <f t="shared" si="9"/>
        <v>57.480000000000004</v>
      </c>
      <c r="AK22" s="28">
        <v>85.46</v>
      </c>
      <c r="AL22" s="28">
        <v>46.54</v>
      </c>
      <c r="AM22" s="28">
        <f t="shared" si="10"/>
        <v>66</v>
      </c>
      <c r="AN22" s="28">
        <v>60.39</v>
      </c>
      <c r="AO22" s="28">
        <v>46.26</v>
      </c>
      <c r="AP22" s="28">
        <v>82.27</v>
      </c>
      <c r="AQ22" s="28">
        <f t="shared" si="11"/>
        <v>62.973333333333336</v>
      </c>
      <c r="AR22" s="28">
        <v>77.84</v>
      </c>
      <c r="AS22" s="28">
        <v>75.349999999999994</v>
      </c>
      <c r="AT22" s="28">
        <v>37.950000000000003</v>
      </c>
      <c r="AU22" s="28">
        <f t="shared" si="12"/>
        <v>56.65</v>
      </c>
      <c r="AV22" s="28">
        <v>72.849999999999994</v>
      </c>
      <c r="AW22" s="28">
        <v>21.05</v>
      </c>
      <c r="AX22" s="28">
        <f t="shared" si="13"/>
        <v>46.949999999999996</v>
      </c>
      <c r="AY22" s="28">
        <v>43.35</v>
      </c>
      <c r="AZ22" s="28">
        <v>60.53</v>
      </c>
      <c r="BA22" s="28">
        <v>78.39</v>
      </c>
      <c r="BB22" s="28">
        <v>63.43</v>
      </c>
      <c r="BC22" s="28">
        <v>34.9</v>
      </c>
      <c r="BD22" s="44">
        <f t="shared" si="14"/>
        <v>58.906666666666666</v>
      </c>
      <c r="BE22" s="33">
        <f t="shared" si="15"/>
        <v>58.585000000000001</v>
      </c>
      <c r="BF22" s="28">
        <v>95.77</v>
      </c>
      <c r="BG22" s="28">
        <v>42.31</v>
      </c>
      <c r="BH22" s="28">
        <v>33.65</v>
      </c>
      <c r="BI22" s="28">
        <f t="shared" si="16"/>
        <v>57.243333333333332</v>
      </c>
      <c r="BJ22" s="28">
        <v>81.540000000000006</v>
      </c>
      <c r="BK22" s="28">
        <v>37.31</v>
      </c>
      <c r="BL22" s="28">
        <f t="shared" si="17"/>
        <v>59.425000000000004</v>
      </c>
      <c r="BM22" s="28">
        <v>65</v>
      </c>
      <c r="BN22" s="28">
        <v>48.08</v>
      </c>
      <c r="BO22" s="28">
        <v>60.77</v>
      </c>
      <c r="BP22" s="28">
        <f t="shared" si="18"/>
        <v>54.424999999999997</v>
      </c>
      <c r="BQ22" s="28">
        <v>76.73</v>
      </c>
      <c r="BR22" s="28">
        <v>41.54</v>
      </c>
      <c r="BS22" s="28">
        <f t="shared" si="19"/>
        <v>59.135000000000005</v>
      </c>
      <c r="BT22" s="28">
        <v>37.69</v>
      </c>
      <c r="BU22" s="28">
        <v>63.08</v>
      </c>
      <c r="BV22" s="28">
        <v>81.92</v>
      </c>
      <c r="BW22" s="28">
        <v>73.849999999999994</v>
      </c>
      <c r="BX22" s="28">
        <f t="shared" si="20"/>
        <v>77.884999999999991</v>
      </c>
      <c r="BY22" s="28">
        <v>71.150000000000006</v>
      </c>
      <c r="BZ22" s="28">
        <v>85</v>
      </c>
      <c r="CA22" s="28">
        <v>68.459999999999994</v>
      </c>
      <c r="CB22" s="28">
        <v>64.42</v>
      </c>
      <c r="CC22" s="28">
        <v>61.15</v>
      </c>
      <c r="CD22" s="28">
        <f t="shared" si="21"/>
        <v>62.784999999999997</v>
      </c>
      <c r="CE22" s="28">
        <v>45</v>
      </c>
      <c r="CF22" s="28">
        <v>66.92</v>
      </c>
      <c r="CG22" s="28">
        <v>63.46</v>
      </c>
      <c r="CH22" s="28">
        <v>53.46</v>
      </c>
      <c r="CI22" s="28">
        <f t="shared" si="22"/>
        <v>61.28</v>
      </c>
      <c r="CJ22" s="28">
        <v>60.77</v>
      </c>
      <c r="CK22" s="28">
        <v>35.96</v>
      </c>
      <c r="CL22" s="28">
        <v>40</v>
      </c>
      <c r="CM22" s="55">
        <f t="shared" si="23"/>
        <v>59.075784313725485</v>
      </c>
      <c r="CN22" s="47"/>
      <c r="CO22" s="47"/>
      <c r="CP22" s="25">
        <v>64.23</v>
      </c>
      <c r="CQ22" s="25">
        <v>46.35</v>
      </c>
      <c r="CR22" s="49">
        <v>20</v>
      </c>
      <c r="CS22" s="52">
        <f t="shared" si="24"/>
        <v>33.174999999999997</v>
      </c>
      <c r="CT22" s="57">
        <f t="shared" si="25"/>
        <v>48.702500000000001</v>
      </c>
    </row>
    <row r="23" spans="1:98" x14ac:dyDescent="0.25">
      <c r="A23" s="20" t="s">
        <v>19</v>
      </c>
      <c r="B23" s="28">
        <v>95.74</v>
      </c>
      <c r="C23" s="28">
        <v>34.04</v>
      </c>
      <c r="D23" s="28">
        <v>35.53</v>
      </c>
      <c r="E23" s="28">
        <f t="shared" si="0"/>
        <v>55.103333333333332</v>
      </c>
      <c r="F23" s="28">
        <v>77.02</v>
      </c>
      <c r="G23" s="28">
        <v>48.09</v>
      </c>
      <c r="H23" s="28">
        <f t="shared" si="1"/>
        <v>62.555</v>
      </c>
      <c r="I23" s="28">
        <v>73.400000000000006</v>
      </c>
      <c r="J23" s="28">
        <v>41.7</v>
      </c>
      <c r="K23" s="28">
        <f t="shared" si="2"/>
        <v>57.550000000000004</v>
      </c>
      <c r="L23" s="28">
        <v>68.510000000000005</v>
      </c>
      <c r="M23" s="28">
        <v>71.91</v>
      </c>
      <c r="N23" s="28">
        <v>56.17</v>
      </c>
      <c r="O23" s="28">
        <f t="shared" si="3"/>
        <v>65.530000000000015</v>
      </c>
      <c r="P23" s="28">
        <v>68.72</v>
      </c>
      <c r="Q23" s="28">
        <v>80.849999999999994</v>
      </c>
      <c r="R23" s="28">
        <v>28.51</v>
      </c>
      <c r="S23" s="28">
        <f t="shared" si="4"/>
        <v>54.68</v>
      </c>
      <c r="T23" s="28">
        <v>48.72</v>
      </c>
      <c r="U23" s="28">
        <v>24.96</v>
      </c>
      <c r="V23" s="28">
        <f t="shared" si="5"/>
        <v>36.840000000000003</v>
      </c>
      <c r="W23" s="28">
        <v>36.17</v>
      </c>
      <c r="X23" s="28">
        <v>58.3</v>
      </c>
      <c r="Y23" s="28">
        <v>61.7</v>
      </c>
      <c r="Z23" s="28">
        <v>51.91</v>
      </c>
      <c r="AA23" s="40">
        <v>31.49</v>
      </c>
      <c r="AB23" s="41">
        <f t="shared" si="6"/>
        <v>48.366666666666667</v>
      </c>
      <c r="AC23" s="33">
        <f t="shared" si="7"/>
        <v>54.381500000000003</v>
      </c>
      <c r="AD23" s="28">
        <v>97.57</v>
      </c>
      <c r="AE23" s="28">
        <v>33.6</v>
      </c>
      <c r="AF23" s="28">
        <v>29.15</v>
      </c>
      <c r="AG23" s="28">
        <f t="shared" si="8"/>
        <v>53.44</v>
      </c>
      <c r="AH23" s="28">
        <v>74.489999999999995</v>
      </c>
      <c r="AI23" s="28">
        <v>43.72</v>
      </c>
      <c r="AJ23" s="28">
        <f t="shared" si="9"/>
        <v>59.104999999999997</v>
      </c>
      <c r="AK23" s="28">
        <v>74.09</v>
      </c>
      <c r="AL23" s="28">
        <v>42.51</v>
      </c>
      <c r="AM23" s="28">
        <f t="shared" si="10"/>
        <v>58.3</v>
      </c>
      <c r="AN23" s="28">
        <v>75.3</v>
      </c>
      <c r="AO23" s="28">
        <v>61.54</v>
      </c>
      <c r="AP23" s="28">
        <v>74.489999999999995</v>
      </c>
      <c r="AQ23" s="28">
        <f t="shared" si="11"/>
        <v>70.443333333333328</v>
      </c>
      <c r="AR23" s="28">
        <v>64.98</v>
      </c>
      <c r="AS23" s="28">
        <v>68.42</v>
      </c>
      <c r="AT23" s="28">
        <v>37.25</v>
      </c>
      <c r="AU23" s="28">
        <f t="shared" si="12"/>
        <v>52.835000000000001</v>
      </c>
      <c r="AV23" s="28">
        <v>55.67</v>
      </c>
      <c r="AW23" s="28">
        <v>34.549999999999997</v>
      </c>
      <c r="AX23" s="28">
        <f t="shared" si="13"/>
        <v>45.11</v>
      </c>
      <c r="AY23" s="28">
        <v>39.880000000000003</v>
      </c>
      <c r="AZ23" s="28">
        <v>76.11</v>
      </c>
      <c r="BA23" s="28">
        <v>76.11</v>
      </c>
      <c r="BB23" s="28">
        <v>65.180000000000007</v>
      </c>
      <c r="BC23" s="28">
        <v>42.51</v>
      </c>
      <c r="BD23" s="44">
        <f t="shared" si="14"/>
        <v>61.266666666666673</v>
      </c>
      <c r="BE23" s="33">
        <f t="shared" si="15"/>
        <v>58.146999999999991</v>
      </c>
      <c r="BF23" s="28">
        <v>95.29</v>
      </c>
      <c r="BG23" s="28">
        <v>35.6</v>
      </c>
      <c r="BH23" s="28">
        <v>25.13</v>
      </c>
      <c r="BI23" s="28">
        <f t="shared" si="16"/>
        <v>52.006666666666668</v>
      </c>
      <c r="BJ23" s="28">
        <v>74.349999999999994</v>
      </c>
      <c r="BK23" s="28">
        <v>39.270000000000003</v>
      </c>
      <c r="BL23" s="28">
        <f t="shared" si="17"/>
        <v>56.81</v>
      </c>
      <c r="BM23" s="28">
        <v>60.47</v>
      </c>
      <c r="BN23" s="28">
        <v>46.07</v>
      </c>
      <c r="BO23" s="28">
        <v>69.63</v>
      </c>
      <c r="BP23" s="28">
        <f t="shared" si="18"/>
        <v>57.849999999999994</v>
      </c>
      <c r="BQ23" s="28">
        <v>65.45</v>
      </c>
      <c r="BR23" s="28">
        <v>29.49</v>
      </c>
      <c r="BS23" s="28">
        <f t="shared" si="19"/>
        <v>47.47</v>
      </c>
      <c r="BT23" s="28">
        <v>40.049999999999997</v>
      </c>
      <c r="BU23" s="28">
        <v>60.73</v>
      </c>
      <c r="BV23" s="28">
        <v>89.53</v>
      </c>
      <c r="BW23" s="28">
        <v>78.53</v>
      </c>
      <c r="BX23" s="28">
        <f t="shared" si="20"/>
        <v>84.03</v>
      </c>
      <c r="BY23" s="28">
        <v>54.45</v>
      </c>
      <c r="BZ23" s="28">
        <v>81.150000000000006</v>
      </c>
      <c r="CA23" s="28">
        <v>67.02</v>
      </c>
      <c r="CB23" s="28">
        <v>63.35</v>
      </c>
      <c r="CC23" s="28">
        <v>45.55</v>
      </c>
      <c r="CD23" s="28">
        <f t="shared" si="21"/>
        <v>54.45</v>
      </c>
      <c r="CE23" s="28">
        <v>41.36</v>
      </c>
      <c r="CF23" s="28">
        <v>57.07</v>
      </c>
      <c r="CG23" s="28">
        <v>62.3</v>
      </c>
      <c r="CH23" s="28">
        <v>54.97</v>
      </c>
      <c r="CI23" s="28">
        <f t="shared" si="22"/>
        <v>58.113333333333337</v>
      </c>
      <c r="CJ23" s="28">
        <v>58.64</v>
      </c>
      <c r="CK23" s="28">
        <v>28.27</v>
      </c>
      <c r="CL23" s="28">
        <v>32.979999999999997</v>
      </c>
      <c r="CM23" s="55">
        <f t="shared" si="23"/>
        <v>55.050000000000011</v>
      </c>
      <c r="CN23" s="47"/>
      <c r="CO23" s="47"/>
      <c r="CP23" s="25">
        <v>44.24</v>
      </c>
      <c r="CQ23" s="25">
        <v>45.03</v>
      </c>
      <c r="CR23" s="49">
        <v>26.7</v>
      </c>
      <c r="CS23" s="52">
        <f t="shared" si="24"/>
        <v>35.865000000000002</v>
      </c>
      <c r="CT23" s="57">
        <f t="shared" si="25"/>
        <v>40.052500000000002</v>
      </c>
    </row>
    <row r="24" spans="1:98" x14ac:dyDescent="0.25">
      <c r="A24" s="20" t="s">
        <v>20</v>
      </c>
      <c r="B24" s="28">
        <v>95.26</v>
      </c>
      <c r="C24" s="28">
        <v>43.57</v>
      </c>
      <c r="D24" s="28">
        <v>30.93</v>
      </c>
      <c r="E24" s="28">
        <f t="shared" si="0"/>
        <v>56.586666666666673</v>
      </c>
      <c r="F24" s="28">
        <v>72.459999999999994</v>
      </c>
      <c r="G24" s="28">
        <v>41.76</v>
      </c>
      <c r="H24" s="28">
        <f t="shared" si="1"/>
        <v>57.11</v>
      </c>
      <c r="I24" s="28">
        <v>70.09</v>
      </c>
      <c r="J24" s="28">
        <v>37.25</v>
      </c>
      <c r="K24" s="28">
        <f t="shared" si="2"/>
        <v>53.67</v>
      </c>
      <c r="L24" s="28">
        <v>59.82</v>
      </c>
      <c r="M24" s="28">
        <v>51.69</v>
      </c>
      <c r="N24" s="28">
        <v>63.88</v>
      </c>
      <c r="O24" s="28">
        <f t="shared" si="3"/>
        <v>58.463333333333331</v>
      </c>
      <c r="P24" s="28">
        <v>67.61</v>
      </c>
      <c r="Q24" s="28">
        <v>71.11</v>
      </c>
      <c r="R24" s="28">
        <v>36.119999999999997</v>
      </c>
      <c r="S24" s="28">
        <f t="shared" si="4"/>
        <v>53.614999999999995</v>
      </c>
      <c r="T24" s="28">
        <v>58.01</v>
      </c>
      <c r="U24" s="28">
        <v>23.25</v>
      </c>
      <c r="V24" s="28">
        <f t="shared" si="5"/>
        <v>40.629999999999995</v>
      </c>
      <c r="W24" s="28">
        <v>47.74</v>
      </c>
      <c r="X24" s="28">
        <v>64.33</v>
      </c>
      <c r="Y24" s="28">
        <v>80.36</v>
      </c>
      <c r="Z24" s="28">
        <v>70.88</v>
      </c>
      <c r="AA24" s="40">
        <v>41.76</v>
      </c>
      <c r="AB24" s="41">
        <f t="shared" si="6"/>
        <v>64.333333333333329</v>
      </c>
      <c r="AC24" s="33">
        <f t="shared" si="7"/>
        <v>56.408833333333334</v>
      </c>
      <c r="AD24" s="28">
        <v>96.87</v>
      </c>
      <c r="AE24" s="28">
        <v>43.73</v>
      </c>
      <c r="AF24" s="28">
        <v>29.64</v>
      </c>
      <c r="AG24" s="28">
        <f t="shared" si="8"/>
        <v>56.74666666666667</v>
      </c>
      <c r="AH24" s="28">
        <v>66.510000000000005</v>
      </c>
      <c r="AI24" s="28">
        <v>45.06</v>
      </c>
      <c r="AJ24" s="28">
        <f t="shared" si="9"/>
        <v>55.785000000000004</v>
      </c>
      <c r="AK24" s="28">
        <v>69.400000000000006</v>
      </c>
      <c r="AL24" s="28">
        <v>45.06</v>
      </c>
      <c r="AM24" s="28">
        <f t="shared" si="10"/>
        <v>57.230000000000004</v>
      </c>
      <c r="AN24" s="28">
        <v>67.709999999999994</v>
      </c>
      <c r="AO24" s="28">
        <v>56.63</v>
      </c>
      <c r="AP24" s="28">
        <v>69.400000000000006</v>
      </c>
      <c r="AQ24" s="28">
        <f t="shared" si="11"/>
        <v>64.58</v>
      </c>
      <c r="AR24" s="28">
        <v>68.55</v>
      </c>
      <c r="AS24" s="28">
        <v>77.83</v>
      </c>
      <c r="AT24" s="28">
        <v>48.67</v>
      </c>
      <c r="AU24" s="28">
        <f t="shared" si="12"/>
        <v>63.25</v>
      </c>
      <c r="AV24" s="28">
        <v>56.51</v>
      </c>
      <c r="AW24" s="28">
        <v>34.54</v>
      </c>
      <c r="AX24" s="28">
        <f t="shared" si="13"/>
        <v>45.524999999999999</v>
      </c>
      <c r="AY24" s="28">
        <v>52.05</v>
      </c>
      <c r="AZ24" s="28">
        <v>72.17</v>
      </c>
      <c r="BA24" s="28">
        <v>89.88</v>
      </c>
      <c r="BB24" s="28">
        <v>79.760000000000005</v>
      </c>
      <c r="BC24" s="28">
        <v>40</v>
      </c>
      <c r="BD24" s="44">
        <f t="shared" si="14"/>
        <v>69.88</v>
      </c>
      <c r="BE24" s="33">
        <f t="shared" si="15"/>
        <v>60.576666666666668</v>
      </c>
      <c r="BF24" s="28">
        <v>92.16</v>
      </c>
      <c r="BG24" s="28">
        <v>37.25</v>
      </c>
      <c r="BH24" s="28">
        <v>34.97</v>
      </c>
      <c r="BI24" s="28">
        <f t="shared" si="16"/>
        <v>54.793333333333329</v>
      </c>
      <c r="BJ24" s="28">
        <v>74.180000000000007</v>
      </c>
      <c r="BK24" s="28">
        <v>53.27</v>
      </c>
      <c r="BL24" s="28">
        <f t="shared" si="17"/>
        <v>63.725000000000009</v>
      </c>
      <c r="BM24" s="28">
        <v>58.99</v>
      </c>
      <c r="BN24" s="28">
        <v>56.21</v>
      </c>
      <c r="BO24" s="28">
        <v>71.900000000000006</v>
      </c>
      <c r="BP24" s="28">
        <f t="shared" si="18"/>
        <v>64.055000000000007</v>
      </c>
      <c r="BQ24" s="28">
        <v>68.14</v>
      </c>
      <c r="BR24" s="28">
        <v>42.59</v>
      </c>
      <c r="BS24" s="28">
        <f t="shared" si="19"/>
        <v>55.365000000000002</v>
      </c>
      <c r="BT24" s="28">
        <v>42.48</v>
      </c>
      <c r="BU24" s="28">
        <v>68.459999999999994</v>
      </c>
      <c r="BV24" s="28">
        <v>81.05</v>
      </c>
      <c r="BW24" s="28">
        <v>77.45</v>
      </c>
      <c r="BX24" s="28">
        <f t="shared" si="20"/>
        <v>79.25</v>
      </c>
      <c r="BY24" s="28">
        <v>73.2</v>
      </c>
      <c r="BZ24" s="28">
        <v>85.29</v>
      </c>
      <c r="CA24" s="28">
        <v>64.38</v>
      </c>
      <c r="CB24" s="28">
        <v>57.52</v>
      </c>
      <c r="CC24" s="28">
        <v>51.96</v>
      </c>
      <c r="CD24" s="28">
        <f t="shared" si="21"/>
        <v>54.74</v>
      </c>
      <c r="CE24" s="28">
        <v>44.44</v>
      </c>
      <c r="CF24" s="28">
        <v>53.92</v>
      </c>
      <c r="CG24" s="28">
        <v>57.52</v>
      </c>
      <c r="CH24" s="28">
        <v>66.67</v>
      </c>
      <c r="CI24" s="28">
        <f t="shared" si="22"/>
        <v>59.370000000000005</v>
      </c>
      <c r="CJ24" s="28">
        <v>58.82</v>
      </c>
      <c r="CK24" s="28">
        <v>41.5</v>
      </c>
      <c r="CL24" s="28">
        <v>39.22</v>
      </c>
      <c r="CM24" s="55">
        <f t="shared" si="23"/>
        <v>59.298725490196084</v>
      </c>
      <c r="CN24" s="47"/>
      <c r="CO24" s="47"/>
      <c r="CP24" s="25">
        <v>51.14</v>
      </c>
      <c r="CQ24" s="25">
        <v>45.1</v>
      </c>
      <c r="CR24" s="49">
        <v>34.97</v>
      </c>
      <c r="CS24" s="52">
        <f t="shared" si="24"/>
        <v>40.034999999999997</v>
      </c>
      <c r="CT24" s="57">
        <f t="shared" si="25"/>
        <v>45.587499999999999</v>
      </c>
    </row>
    <row r="25" spans="1:98" x14ac:dyDescent="0.25">
      <c r="A25" s="20" t="s">
        <v>21</v>
      </c>
      <c r="B25" s="28">
        <v>98.42</v>
      </c>
      <c r="C25" s="28">
        <v>31.19</v>
      </c>
      <c r="D25" s="28">
        <v>30.74</v>
      </c>
      <c r="E25" s="28">
        <f t="shared" si="0"/>
        <v>53.45000000000001</v>
      </c>
      <c r="F25" s="28">
        <v>66.22</v>
      </c>
      <c r="G25" s="28">
        <v>38.51</v>
      </c>
      <c r="H25" s="28">
        <f t="shared" si="1"/>
        <v>52.364999999999995</v>
      </c>
      <c r="I25" s="28">
        <v>73.42</v>
      </c>
      <c r="J25" s="28">
        <v>35.590000000000003</v>
      </c>
      <c r="K25" s="28">
        <f t="shared" si="2"/>
        <v>54.505000000000003</v>
      </c>
      <c r="L25" s="28">
        <v>66.89</v>
      </c>
      <c r="M25" s="28">
        <v>65.09</v>
      </c>
      <c r="N25" s="28">
        <v>70.05</v>
      </c>
      <c r="O25" s="28">
        <f t="shared" si="3"/>
        <v>67.343333333333348</v>
      </c>
      <c r="P25" s="28">
        <v>63.29</v>
      </c>
      <c r="Q25" s="28">
        <v>69.59</v>
      </c>
      <c r="R25" s="28">
        <v>37.159999999999997</v>
      </c>
      <c r="S25" s="28">
        <f t="shared" si="4"/>
        <v>53.375</v>
      </c>
      <c r="T25" s="28">
        <v>45.16</v>
      </c>
      <c r="U25" s="28">
        <v>20.05</v>
      </c>
      <c r="V25" s="28">
        <f t="shared" si="5"/>
        <v>32.604999999999997</v>
      </c>
      <c r="W25" s="28">
        <v>36.04</v>
      </c>
      <c r="X25" s="28">
        <v>69.03</v>
      </c>
      <c r="Y25" s="28">
        <v>81.53</v>
      </c>
      <c r="Z25" s="28">
        <v>77.7</v>
      </c>
      <c r="AA25" s="40">
        <v>51.8</v>
      </c>
      <c r="AB25" s="41">
        <f t="shared" si="6"/>
        <v>70.343333333333348</v>
      </c>
      <c r="AC25" s="33">
        <f t="shared" si="7"/>
        <v>55.234666666666683</v>
      </c>
      <c r="AD25" s="28">
        <v>98.13</v>
      </c>
      <c r="AE25" s="28">
        <v>42.93</v>
      </c>
      <c r="AF25" s="28">
        <v>37.729999999999997</v>
      </c>
      <c r="AG25" s="28">
        <f t="shared" si="8"/>
        <v>59.596666666666664</v>
      </c>
      <c r="AH25" s="28">
        <v>79.42</v>
      </c>
      <c r="AI25" s="28">
        <v>30.15</v>
      </c>
      <c r="AJ25" s="28">
        <f t="shared" si="9"/>
        <v>54.784999999999997</v>
      </c>
      <c r="AK25" s="28">
        <v>71.31</v>
      </c>
      <c r="AL25" s="28">
        <v>38.880000000000003</v>
      </c>
      <c r="AM25" s="28">
        <f t="shared" si="10"/>
        <v>55.094999999999999</v>
      </c>
      <c r="AN25" s="28">
        <v>58.21</v>
      </c>
      <c r="AO25" s="28">
        <v>46.57</v>
      </c>
      <c r="AP25" s="28">
        <v>79.83</v>
      </c>
      <c r="AQ25" s="28">
        <f t="shared" si="11"/>
        <v>61.536666666666669</v>
      </c>
      <c r="AR25" s="28">
        <v>74.430000000000007</v>
      </c>
      <c r="AS25" s="28">
        <v>70.69</v>
      </c>
      <c r="AT25" s="28">
        <v>37.21</v>
      </c>
      <c r="AU25" s="28">
        <f t="shared" si="12"/>
        <v>53.95</v>
      </c>
      <c r="AV25" s="28">
        <v>64.86</v>
      </c>
      <c r="AW25" s="28">
        <v>32.22</v>
      </c>
      <c r="AX25" s="28">
        <f t="shared" si="13"/>
        <v>48.54</v>
      </c>
      <c r="AY25" s="28">
        <v>37.94</v>
      </c>
      <c r="AZ25" s="28">
        <v>71.73</v>
      </c>
      <c r="BA25" s="28">
        <v>71.73</v>
      </c>
      <c r="BB25" s="28">
        <v>65.28</v>
      </c>
      <c r="BC25" s="28">
        <v>38.25</v>
      </c>
      <c r="BD25" s="44">
        <f t="shared" si="14"/>
        <v>58.419999999999995</v>
      </c>
      <c r="BE25" s="33">
        <f t="shared" si="15"/>
        <v>57.602333333333334</v>
      </c>
      <c r="BF25" s="28">
        <v>95.3</v>
      </c>
      <c r="BG25" s="28">
        <v>41.99</v>
      </c>
      <c r="BH25" s="28">
        <v>31.77</v>
      </c>
      <c r="BI25" s="28">
        <f t="shared" si="16"/>
        <v>56.353333333333332</v>
      </c>
      <c r="BJ25" s="28">
        <v>72.650000000000006</v>
      </c>
      <c r="BK25" s="28">
        <v>36.19</v>
      </c>
      <c r="BL25" s="28">
        <f t="shared" si="17"/>
        <v>54.42</v>
      </c>
      <c r="BM25" s="28">
        <v>57.6</v>
      </c>
      <c r="BN25" s="28">
        <v>30.94</v>
      </c>
      <c r="BO25" s="28">
        <v>70.72</v>
      </c>
      <c r="BP25" s="28">
        <f t="shared" si="18"/>
        <v>50.83</v>
      </c>
      <c r="BQ25" s="28">
        <v>79.28</v>
      </c>
      <c r="BR25" s="28">
        <v>41.44</v>
      </c>
      <c r="BS25" s="28">
        <f t="shared" si="19"/>
        <v>60.36</v>
      </c>
      <c r="BT25" s="28">
        <v>40.75</v>
      </c>
      <c r="BU25" s="28">
        <v>64.92</v>
      </c>
      <c r="BV25" s="28">
        <v>78.73</v>
      </c>
      <c r="BW25" s="28">
        <v>70.989999999999995</v>
      </c>
      <c r="BX25" s="28">
        <f t="shared" si="20"/>
        <v>74.86</v>
      </c>
      <c r="BY25" s="28">
        <v>68.78</v>
      </c>
      <c r="BZ25" s="28">
        <v>83.7</v>
      </c>
      <c r="CA25" s="28">
        <v>59.94</v>
      </c>
      <c r="CB25" s="28">
        <v>67.680000000000007</v>
      </c>
      <c r="CC25" s="28">
        <v>45.03</v>
      </c>
      <c r="CD25" s="28">
        <f t="shared" si="21"/>
        <v>56.355000000000004</v>
      </c>
      <c r="CE25" s="28">
        <v>35.909999999999997</v>
      </c>
      <c r="CF25" s="28">
        <v>50.83</v>
      </c>
      <c r="CG25" s="28">
        <v>52.21</v>
      </c>
      <c r="CH25" s="28">
        <v>58.01</v>
      </c>
      <c r="CI25" s="28">
        <f t="shared" si="22"/>
        <v>53.68333333333333</v>
      </c>
      <c r="CJ25" s="28">
        <v>58.84</v>
      </c>
      <c r="CK25" s="28">
        <v>33.840000000000003</v>
      </c>
      <c r="CL25" s="28">
        <v>40.06</v>
      </c>
      <c r="CM25" s="55">
        <f t="shared" si="23"/>
        <v>55.953039215686267</v>
      </c>
      <c r="CN25" s="47"/>
      <c r="CO25" s="47"/>
      <c r="CP25" s="25">
        <v>56.22</v>
      </c>
      <c r="CQ25" s="25">
        <v>44.75</v>
      </c>
      <c r="CR25" s="49">
        <v>17.68</v>
      </c>
      <c r="CS25" s="52">
        <f t="shared" si="24"/>
        <v>31.215</v>
      </c>
      <c r="CT25" s="57">
        <f t="shared" si="25"/>
        <v>43.717500000000001</v>
      </c>
    </row>
    <row r="26" spans="1:98" x14ac:dyDescent="0.25">
      <c r="A26" s="20" t="s">
        <v>22</v>
      </c>
      <c r="B26" s="28">
        <v>97.07</v>
      </c>
      <c r="C26" s="28">
        <v>38.270000000000003</v>
      </c>
      <c r="D26" s="28">
        <v>37.090000000000003</v>
      </c>
      <c r="E26" s="28">
        <f t="shared" si="0"/>
        <v>57.476666666666667</v>
      </c>
      <c r="F26" s="28">
        <v>72.94</v>
      </c>
      <c r="G26" s="28">
        <v>44.37</v>
      </c>
      <c r="H26" s="28">
        <f t="shared" si="1"/>
        <v>58.655000000000001</v>
      </c>
      <c r="I26" s="28">
        <v>74.31</v>
      </c>
      <c r="J26" s="28">
        <v>54.82</v>
      </c>
      <c r="K26" s="28">
        <f t="shared" si="2"/>
        <v>64.564999999999998</v>
      </c>
      <c r="L26" s="28">
        <v>70.25</v>
      </c>
      <c r="M26" s="28">
        <v>63.67</v>
      </c>
      <c r="N26" s="28">
        <v>79.75</v>
      </c>
      <c r="O26" s="28">
        <f t="shared" si="3"/>
        <v>71.223333333333343</v>
      </c>
      <c r="P26" s="28">
        <v>71.59</v>
      </c>
      <c r="Q26" s="28">
        <v>77.25</v>
      </c>
      <c r="R26" s="28">
        <v>48.3</v>
      </c>
      <c r="S26" s="28">
        <f t="shared" si="4"/>
        <v>62.774999999999999</v>
      </c>
      <c r="T26" s="28">
        <v>65.180000000000007</v>
      </c>
      <c r="U26" s="28">
        <v>31.24</v>
      </c>
      <c r="V26" s="28">
        <f t="shared" si="5"/>
        <v>48.21</v>
      </c>
      <c r="W26" s="28">
        <v>45.32</v>
      </c>
      <c r="X26" s="28">
        <v>69.23</v>
      </c>
      <c r="Y26" s="28">
        <v>85.1</v>
      </c>
      <c r="Z26" s="28">
        <v>71.38</v>
      </c>
      <c r="AA26" s="40">
        <v>42.67</v>
      </c>
      <c r="AB26" s="41">
        <f t="shared" si="6"/>
        <v>66.383333333333326</v>
      </c>
      <c r="AC26" s="33">
        <f t="shared" si="7"/>
        <v>61.542833333333327</v>
      </c>
      <c r="AD26" s="28">
        <v>97.25</v>
      </c>
      <c r="AE26" s="28">
        <v>45.01</v>
      </c>
      <c r="AF26" s="28">
        <v>38.119999999999997</v>
      </c>
      <c r="AG26" s="28">
        <f t="shared" si="8"/>
        <v>60.126666666666665</v>
      </c>
      <c r="AH26" s="28">
        <v>77.66</v>
      </c>
      <c r="AI26" s="28">
        <v>48.95</v>
      </c>
      <c r="AJ26" s="28">
        <f t="shared" si="9"/>
        <v>63.305</v>
      </c>
      <c r="AK26" s="28">
        <v>75.819999999999993</v>
      </c>
      <c r="AL26" s="28">
        <v>57.65</v>
      </c>
      <c r="AM26" s="28">
        <f t="shared" si="10"/>
        <v>66.734999999999999</v>
      </c>
      <c r="AN26" s="28">
        <v>72.569999999999993</v>
      </c>
      <c r="AO26" s="28">
        <v>63.37</v>
      </c>
      <c r="AP26" s="28">
        <v>74.27</v>
      </c>
      <c r="AQ26" s="28">
        <f t="shared" si="11"/>
        <v>70.069999999999993</v>
      </c>
      <c r="AR26" s="28">
        <v>71.47</v>
      </c>
      <c r="AS26" s="28">
        <v>76.97</v>
      </c>
      <c r="AT26" s="28">
        <v>46.47</v>
      </c>
      <c r="AU26" s="28">
        <f t="shared" si="12"/>
        <v>61.72</v>
      </c>
      <c r="AV26" s="28">
        <v>60.76</v>
      </c>
      <c r="AW26" s="28">
        <v>31.36</v>
      </c>
      <c r="AX26" s="28">
        <f t="shared" si="13"/>
        <v>46.06</v>
      </c>
      <c r="AY26" s="28">
        <v>44.76</v>
      </c>
      <c r="AZ26" s="28">
        <v>71.959999999999994</v>
      </c>
      <c r="BA26" s="28">
        <v>83.47</v>
      </c>
      <c r="BB26" s="28">
        <v>72.48</v>
      </c>
      <c r="BC26" s="28">
        <v>48.67</v>
      </c>
      <c r="BD26" s="44">
        <f t="shared" si="14"/>
        <v>68.206666666666663</v>
      </c>
      <c r="BE26" s="33">
        <f t="shared" si="15"/>
        <v>62.44133333333334</v>
      </c>
      <c r="BF26" s="28">
        <v>96.38</v>
      </c>
      <c r="BG26" s="28">
        <v>42.76</v>
      </c>
      <c r="BH26" s="28">
        <v>39.909999999999997</v>
      </c>
      <c r="BI26" s="28">
        <f t="shared" si="16"/>
        <v>59.68333333333333</v>
      </c>
      <c r="BJ26" s="28">
        <v>71.09</v>
      </c>
      <c r="BK26" s="28">
        <v>48.97</v>
      </c>
      <c r="BL26" s="28">
        <f t="shared" si="17"/>
        <v>60.03</v>
      </c>
      <c r="BM26" s="28">
        <v>62.71</v>
      </c>
      <c r="BN26" s="28">
        <v>56.66</v>
      </c>
      <c r="BO26" s="28">
        <v>76.58</v>
      </c>
      <c r="BP26" s="28">
        <f t="shared" si="18"/>
        <v>66.62</v>
      </c>
      <c r="BQ26" s="28">
        <v>76.099999999999994</v>
      </c>
      <c r="BR26" s="28">
        <v>44.09</v>
      </c>
      <c r="BS26" s="28">
        <f t="shared" si="19"/>
        <v>60.094999999999999</v>
      </c>
      <c r="BT26" s="28">
        <v>45.8</v>
      </c>
      <c r="BU26" s="28">
        <v>73.45</v>
      </c>
      <c r="BV26" s="28">
        <v>88.03</v>
      </c>
      <c r="BW26" s="28">
        <v>82.47</v>
      </c>
      <c r="BX26" s="28">
        <f t="shared" si="20"/>
        <v>85.25</v>
      </c>
      <c r="BY26" s="28">
        <v>76</v>
      </c>
      <c r="BZ26" s="28">
        <v>86.35</v>
      </c>
      <c r="CA26" s="28">
        <v>72.19</v>
      </c>
      <c r="CB26" s="28">
        <v>65.27</v>
      </c>
      <c r="CC26" s="28">
        <v>57.31</v>
      </c>
      <c r="CD26" s="28">
        <f t="shared" si="21"/>
        <v>61.29</v>
      </c>
      <c r="CE26" s="28">
        <v>52.78</v>
      </c>
      <c r="CF26" s="28">
        <v>56.6</v>
      </c>
      <c r="CG26" s="28">
        <v>59.18</v>
      </c>
      <c r="CH26" s="28">
        <v>60.48</v>
      </c>
      <c r="CI26" s="28">
        <f t="shared" si="22"/>
        <v>58.75333333333333</v>
      </c>
      <c r="CJ26" s="28">
        <v>62.87</v>
      </c>
      <c r="CK26" s="28">
        <v>42.59</v>
      </c>
      <c r="CL26" s="28">
        <v>41.53</v>
      </c>
      <c r="CM26" s="55">
        <f t="shared" si="23"/>
        <v>62.823039215686265</v>
      </c>
      <c r="CN26" s="47"/>
      <c r="CO26" s="47"/>
      <c r="CP26" s="25">
        <v>54.62</v>
      </c>
      <c r="CQ26" s="25">
        <v>47.51</v>
      </c>
      <c r="CR26" s="49">
        <v>38.81</v>
      </c>
      <c r="CS26" s="52">
        <f t="shared" si="24"/>
        <v>43.16</v>
      </c>
      <c r="CT26" s="57">
        <f t="shared" si="25"/>
        <v>48.89</v>
      </c>
    </row>
    <row r="27" spans="1:98" x14ac:dyDescent="0.25">
      <c r="A27" s="20" t="s">
        <v>23</v>
      </c>
      <c r="B27" s="28">
        <v>97.9</v>
      </c>
      <c r="C27" s="28">
        <v>52.31</v>
      </c>
      <c r="D27" s="28">
        <v>25</v>
      </c>
      <c r="E27" s="28">
        <f t="shared" si="0"/>
        <v>58.403333333333336</v>
      </c>
      <c r="F27" s="28">
        <v>76.89</v>
      </c>
      <c r="G27" s="28">
        <v>36.549999999999997</v>
      </c>
      <c r="H27" s="28">
        <f t="shared" si="1"/>
        <v>56.72</v>
      </c>
      <c r="I27" s="28">
        <v>80.459999999999994</v>
      </c>
      <c r="J27" s="28">
        <v>46.64</v>
      </c>
      <c r="K27" s="28">
        <f t="shared" si="2"/>
        <v>63.55</v>
      </c>
      <c r="L27" s="28">
        <v>70.17</v>
      </c>
      <c r="M27" s="28">
        <v>56.72</v>
      </c>
      <c r="N27" s="28">
        <v>71.010000000000005</v>
      </c>
      <c r="O27" s="28">
        <f t="shared" si="3"/>
        <v>65.966666666666669</v>
      </c>
      <c r="P27" s="28">
        <v>72.27</v>
      </c>
      <c r="Q27" s="28">
        <v>78.989999999999995</v>
      </c>
      <c r="R27" s="28">
        <v>43.28</v>
      </c>
      <c r="S27" s="28">
        <f t="shared" si="4"/>
        <v>61.134999999999998</v>
      </c>
      <c r="T27" s="28">
        <v>66.599999999999994</v>
      </c>
      <c r="U27" s="28">
        <v>32.21</v>
      </c>
      <c r="V27" s="28">
        <f t="shared" si="5"/>
        <v>49.405000000000001</v>
      </c>
      <c r="W27" s="28">
        <v>50.21</v>
      </c>
      <c r="X27" s="28">
        <v>67.23</v>
      </c>
      <c r="Y27" s="28">
        <v>84.03</v>
      </c>
      <c r="Z27" s="28">
        <v>77.73</v>
      </c>
      <c r="AA27" s="40">
        <v>47.48</v>
      </c>
      <c r="AB27" s="41">
        <f t="shared" si="6"/>
        <v>69.746666666666655</v>
      </c>
      <c r="AC27" s="33">
        <f t="shared" si="7"/>
        <v>61.463666666666668</v>
      </c>
      <c r="AD27" s="28">
        <v>97.95</v>
      </c>
      <c r="AE27" s="28">
        <v>47.44</v>
      </c>
      <c r="AF27" s="28">
        <v>34.1</v>
      </c>
      <c r="AG27" s="28">
        <f t="shared" si="8"/>
        <v>59.829999999999991</v>
      </c>
      <c r="AH27" s="28">
        <v>71.28</v>
      </c>
      <c r="AI27" s="28">
        <v>54.36</v>
      </c>
      <c r="AJ27" s="28">
        <f t="shared" si="9"/>
        <v>62.82</v>
      </c>
      <c r="AK27" s="28">
        <v>70.260000000000005</v>
      </c>
      <c r="AL27" s="28">
        <v>66.150000000000006</v>
      </c>
      <c r="AM27" s="28">
        <f t="shared" si="10"/>
        <v>68.205000000000013</v>
      </c>
      <c r="AN27" s="28">
        <v>77.95</v>
      </c>
      <c r="AO27" s="28">
        <v>68.72</v>
      </c>
      <c r="AP27" s="28">
        <v>70.77</v>
      </c>
      <c r="AQ27" s="28">
        <f t="shared" si="11"/>
        <v>72.48</v>
      </c>
      <c r="AR27" s="28">
        <v>74.87</v>
      </c>
      <c r="AS27" s="28">
        <v>70.77</v>
      </c>
      <c r="AT27" s="28">
        <v>52.31</v>
      </c>
      <c r="AU27" s="28">
        <f t="shared" si="12"/>
        <v>61.54</v>
      </c>
      <c r="AV27" s="28">
        <v>60.26</v>
      </c>
      <c r="AW27" s="28">
        <v>38.119999999999997</v>
      </c>
      <c r="AX27" s="28">
        <f t="shared" si="13"/>
        <v>49.19</v>
      </c>
      <c r="AY27" s="28">
        <v>51.28</v>
      </c>
      <c r="AZ27" s="28">
        <v>59.23</v>
      </c>
      <c r="BA27" s="28">
        <v>86.67</v>
      </c>
      <c r="BB27" s="28">
        <v>74.36</v>
      </c>
      <c r="BC27" s="28">
        <v>57.44</v>
      </c>
      <c r="BD27" s="44">
        <f t="shared" si="14"/>
        <v>72.823333333333338</v>
      </c>
      <c r="BE27" s="33">
        <f t="shared" si="15"/>
        <v>63.226833333333346</v>
      </c>
      <c r="BF27" s="28">
        <v>96.12</v>
      </c>
      <c r="BG27" s="28">
        <v>56.55</v>
      </c>
      <c r="BH27" s="28">
        <v>41.26</v>
      </c>
      <c r="BI27" s="28">
        <f t="shared" si="16"/>
        <v>64.643333333333331</v>
      </c>
      <c r="BJ27" s="28">
        <v>82.52</v>
      </c>
      <c r="BK27" s="28">
        <v>50.97</v>
      </c>
      <c r="BL27" s="28">
        <f t="shared" si="17"/>
        <v>66.745000000000005</v>
      </c>
      <c r="BM27" s="28">
        <v>65.53</v>
      </c>
      <c r="BN27" s="28">
        <v>48.54</v>
      </c>
      <c r="BO27" s="28">
        <v>74.760000000000005</v>
      </c>
      <c r="BP27" s="28">
        <f t="shared" si="18"/>
        <v>61.650000000000006</v>
      </c>
      <c r="BQ27" s="28">
        <v>72.09</v>
      </c>
      <c r="BR27" s="28">
        <v>46.28</v>
      </c>
      <c r="BS27" s="28">
        <f t="shared" si="19"/>
        <v>59.185000000000002</v>
      </c>
      <c r="BT27" s="28">
        <v>51.7</v>
      </c>
      <c r="BU27" s="28">
        <v>69.900000000000006</v>
      </c>
      <c r="BV27" s="28">
        <v>88.83</v>
      </c>
      <c r="BW27" s="28">
        <v>79.61</v>
      </c>
      <c r="BX27" s="28">
        <f t="shared" si="20"/>
        <v>84.22</v>
      </c>
      <c r="BY27" s="28">
        <v>68.45</v>
      </c>
      <c r="BZ27" s="28">
        <v>79.13</v>
      </c>
      <c r="CA27" s="28">
        <v>60.68</v>
      </c>
      <c r="CB27" s="28">
        <v>63.59</v>
      </c>
      <c r="CC27" s="28">
        <v>42.23</v>
      </c>
      <c r="CD27" s="28">
        <f t="shared" si="21"/>
        <v>52.91</v>
      </c>
      <c r="CE27" s="28">
        <v>62.14</v>
      </c>
      <c r="CF27" s="28">
        <v>56.31</v>
      </c>
      <c r="CG27" s="28">
        <v>59.22</v>
      </c>
      <c r="CH27" s="28">
        <v>62.14</v>
      </c>
      <c r="CI27" s="28">
        <f t="shared" si="22"/>
        <v>59.223333333333336</v>
      </c>
      <c r="CJ27" s="28">
        <v>59.71</v>
      </c>
      <c r="CK27" s="28">
        <v>40.53</v>
      </c>
      <c r="CL27" s="28">
        <v>31.55</v>
      </c>
      <c r="CM27" s="55">
        <f t="shared" si="23"/>
        <v>61.052745098039225</v>
      </c>
      <c r="CN27" s="47"/>
      <c r="CO27" s="47"/>
      <c r="CP27" s="25">
        <v>57.77</v>
      </c>
      <c r="CQ27" s="25">
        <v>44.17</v>
      </c>
      <c r="CR27" s="49">
        <v>26.21</v>
      </c>
      <c r="CS27" s="52">
        <f t="shared" si="24"/>
        <v>35.19</v>
      </c>
      <c r="CT27" s="57">
        <f t="shared" si="25"/>
        <v>46.480000000000004</v>
      </c>
    </row>
    <row r="28" spans="1:98" x14ac:dyDescent="0.25">
      <c r="A28" s="20" t="s">
        <v>24</v>
      </c>
      <c r="B28" s="28">
        <v>98.73</v>
      </c>
      <c r="C28" s="28">
        <v>36.71</v>
      </c>
      <c r="D28" s="28">
        <v>24.68</v>
      </c>
      <c r="E28" s="28">
        <f t="shared" si="0"/>
        <v>53.373333333333335</v>
      </c>
      <c r="F28" s="28">
        <v>77.22</v>
      </c>
      <c r="G28" s="28">
        <v>43.67</v>
      </c>
      <c r="H28" s="28">
        <f t="shared" si="1"/>
        <v>60.445</v>
      </c>
      <c r="I28" s="28">
        <v>61.08</v>
      </c>
      <c r="J28" s="28">
        <v>39.869999999999997</v>
      </c>
      <c r="K28" s="28">
        <f t="shared" si="2"/>
        <v>50.474999999999994</v>
      </c>
      <c r="L28" s="28">
        <v>70.89</v>
      </c>
      <c r="M28" s="28">
        <v>65.19</v>
      </c>
      <c r="N28" s="28">
        <v>48.73</v>
      </c>
      <c r="O28" s="28">
        <f t="shared" si="3"/>
        <v>61.603333333333325</v>
      </c>
      <c r="P28" s="28">
        <v>55.7</v>
      </c>
      <c r="Q28" s="28">
        <v>52.53</v>
      </c>
      <c r="R28" s="28">
        <v>43.67</v>
      </c>
      <c r="S28" s="28">
        <f t="shared" si="4"/>
        <v>48.1</v>
      </c>
      <c r="T28" s="28">
        <v>44.3</v>
      </c>
      <c r="U28" s="28">
        <v>24.05</v>
      </c>
      <c r="V28" s="28">
        <f t="shared" si="5"/>
        <v>34.174999999999997</v>
      </c>
      <c r="W28" s="28">
        <v>40.19</v>
      </c>
      <c r="X28" s="28">
        <v>63.29</v>
      </c>
      <c r="Y28" s="28">
        <v>79.11</v>
      </c>
      <c r="Z28" s="28">
        <v>62.66</v>
      </c>
      <c r="AA28" s="40">
        <v>41.14</v>
      </c>
      <c r="AB28" s="41">
        <f t="shared" si="6"/>
        <v>60.969999999999992</v>
      </c>
      <c r="AC28" s="33">
        <f t="shared" si="7"/>
        <v>52.832166666666673</v>
      </c>
      <c r="AD28" s="28">
        <v>90.96</v>
      </c>
      <c r="AE28" s="28">
        <v>43.35</v>
      </c>
      <c r="AF28" s="28">
        <v>34.31</v>
      </c>
      <c r="AG28" s="28">
        <f t="shared" si="8"/>
        <v>56.206666666666671</v>
      </c>
      <c r="AH28" s="28">
        <v>65.430000000000007</v>
      </c>
      <c r="AI28" s="28">
        <v>34.04</v>
      </c>
      <c r="AJ28" s="28">
        <f t="shared" si="9"/>
        <v>49.734999999999999</v>
      </c>
      <c r="AK28" s="28">
        <v>69.150000000000006</v>
      </c>
      <c r="AL28" s="28">
        <v>44.68</v>
      </c>
      <c r="AM28" s="28">
        <f t="shared" si="10"/>
        <v>56.915000000000006</v>
      </c>
      <c r="AN28" s="28">
        <v>75.53</v>
      </c>
      <c r="AO28" s="28">
        <v>62.77</v>
      </c>
      <c r="AP28" s="28">
        <v>60.64</v>
      </c>
      <c r="AQ28" s="28">
        <f t="shared" si="11"/>
        <v>66.313333333333333</v>
      </c>
      <c r="AR28" s="28">
        <v>71.010000000000005</v>
      </c>
      <c r="AS28" s="28">
        <v>73.400000000000006</v>
      </c>
      <c r="AT28" s="28">
        <v>45.74</v>
      </c>
      <c r="AU28" s="28">
        <f t="shared" si="12"/>
        <v>59.570000000000007</v>
      </c>
      <c r="AV28" s="28">
        <v>55.05</v>
      </c>
      <c r="AW28" s="28">
        <v>34.04</v>
      </c>
      <c r="AX28" s="28">
        <f t="shared" si="13"/>
        <v>44.545000000000002</v>
      </c>
      <c r="AY28" s="28">
        <v>40.96</v>
      </c>
      <c r="AZ28" s="28">
        <v>60.37</v>
      </c>
      <c r="BA28" s="28">
        <v>71.28</v>
      </c>
      <c r="BB28" s="28">
        <v>61.17</v>
      </c>
      <c r="BC28" s="28">
        <v>31.38</v>
      </c>
      <c r="BD28" s="44">
        <f t="shared" si="14"/>
        <v>54.609999999999992</v>
      </c>
      <c r="BE28" s="33">
        <f t="shared" si="15"/>
        <v>56.023499999999999</v>
      </c>
      <c r="BF28" s="28">
        <v>95.97</v>
      </c>
      <c r="BG28" s="28">
        <v>34.229999999999997</v>
      </c>
      <c r="BH28" s="28">
        <v>31.54</v>
      </c>
      <c r="BI28" s="28">
        <f t="shared" si="16"/>
        <v>53.913333333333327</v>
      </c>
      <c r="BJ28" s="28">
        <v>74.5</v>
      </c>
      <c r="BK28" s="28">
        <v>45.64</v>
      </c>
      <c r="BL28" s="28">
        <f t="shared" si="17"/>
        <v>60.07</v>
      </c>
      <c r="BM28" s="28">
        <v>62.75</v>
      </c>
      <c r="BN28" s="28">
        <v>65.099999999999994</v>
      </c>
      <c r="BO28" s="28">
        <v>73.83</v>
      </c>
      <c r="BP28" s="28">
        <f t="shared" si="18"/>
        <v>69.465000000000003</v>
      </c>
      <c r="BQ28" s="28">
        <v>73.150000000000006</v>
      </c>
      <c r="BR28" s="28">
        <v>50.34</v>
      </c>
      <c r="BS28" s="28">
        <f t="shared" si="19"/>
        <v>61.745000000000005</v>
      </c>
      <c r="BT28" s="28">
        <v>52.68</v>
      </c>
      <c r="BU28" s="28">
        <v>66.44</v>
      </c>
      <c r="BV28" s="28">
        <v>93.29</v>
      </c>
      <c r="BW28" s="28">
        <v>89.26</v>
      </c>
      <c r="BX28" s="28">
        <f t="shared" si="20"/>
        <v>91.275000000000006</v>
      </c>
      <c r="BY28" s="28">
        <v>74.5</v>
      </c>
      <c r="BZ28" s="28">
        <v>86.58</v>
      </c>
      <c r="CA28" s="28">
        <v>76.510000000000005</v>
      </c>
      <c r="CB28" s="28">
        <v>64.77</v>
      </c>
      <c r="CC28" s="28">
        <v>59.73</v>
      </c>
      <c r="CD28" s="28">
        <f t="shared" si="21"/>
        <v>62.25</v>
      </c>
      <c r="CE28" s="28">
        <v>42.95</v>
      </c>
      <c r="CF28" s="28">
        <v>70.47</v>
      </c>
      <c r="CG28" s="28">
        <v>73.83</v>
      </c>
      <c r="CH28" s="28">
        <v>72.48</v>
      </c>
      <c r="CI28" s="28">
        <f t="shared" si="22"/>
        <v>72.260000000000005</v>
      </c>
      <c r="CJ28" s="28">
        <v>66.44</v>
      </c>
      <c r="CK28" s="28">
        <v>31.21</v>
      </c>
      <c r="CL28" s="28">
        <v>51.68</v>
      </c>
      <c r="CM28" s="55">
        <f t="shared" si="23"/>
        <v>63.689313725490202</v>
      </c>
      <c r="CN28" s="47"/>
      <c r="CO28" s="47"/>
      <c r="CP28" s="25">
        <v>66.11</v>
      </c>
      <c r="CQ28" s="25">
        <v>58.05</v>
      </c>
      <c r="CR28" s="49">
        <v>45.64</v>
      </c>
      <c r="CS28" s="52">
        <f t="shared" si="24"/>
        <v>51.844999999999999</v>
      </c>
      <c r="CT28" s="57">
        <f t="shared" si="25"/>
        <v>58.977499999999999</v>
      </c>
    </row>
    <row r="29" spans="1:98" x14ac:dyDescent="0.25">
      <c r="A29" s="20" t="s">
        <v>25</v>
      </c>
      <c r="B29" s="28">
        <v>97.41</v>
      </c>
      <c r="C29" s="28">
        <v>42.46</v>
      </c>
      <c r="D29" s="28">
        <v>28.45</v>
      </c>
      <c r="E29" s="28">
        <f t="shared" si="0"/>
        <v>56.106666666666662</v>
      </c>
      <c r="F29" s="28">
        <v>67.67</v>
      </c>
      <c r="G29" s="28">
        <v>33.619999999999997</v>
      </c>
      <c r="H29" s="28">
        <f t="shared" si="1"/>
        <v>50.644999999999996</v>
      </c>
      <c r="I29" s="28">
        <v>74.14</v>
      </c>
      <c r="J29" s="28">
        <v>40.090000000000003</v>
      </c>
      <c r="K29" s="28">
        <f t="shared" si="2"/>
        <v>57.115000000000002</v>
      </c>
      <c r="L29" s="28">
        <v>65.09</v>
      </c>
      <c r="M29" s="28">
        <v>57.76</v>
      </c>
      <c r="N29" s="28">
        <v>80.599999999999994</v>
      </c>
      <c r="O29" s="28">
        <f t="shared" si="3"/>
        <v>67.816666666666663</v>
      </c>
      <c r="P29" s="28">
        <v>64.22</v>
      </c>
      <c r="Q29" s="28">
        <v>75</v>
      </c>
      <c r="R29" s="28">
        <v>43.1</v>
      </c>
      <c r="S29" s="28">
        <f t="shared" si="4"/>
        <v>59.05</v>
      </c>
      <c r="T29" s="28">
        <v>69.83</v>
      </c>
      <c r="U29" s="28">
        <v>38.79</v>
      </c>
      <c r="V29" s="28">
        <f t="shared" si="5"/>
        <v>54.31</v>
      </c>
      <c r="W29" s="28">
        <v>51.29</v>
      </c>
      <c r="X29" s="28">
        <v>74.14</v>
      </c>
      <c r="Y29" s="28">
        <v>84.48</v>
      </c>
      <c r="Z29" s="28">
        <v>77.59</v>
      </c>
      <c r="AA29" s="40">
        <v>50</v>
      </c>
      <c r="AB29" s="41">
        <f t="shared" si="6"/>
        <v>70.69</v>
      </c>
      <c r="AC29" s="33">
        <f t="shared" si="7"/>
        <v>60.538333333333341</v>
      </c>
      <c r="AD29" s="28">
        <v>96.22</v>
      </c>
      <c r="AE29" s="28">
        <v>42.86</v>
      </c>
      <c r="AF29" s="28">
        <v>30.88</v>
      </c>
      <c r="AG29" s="28">
        <f t="shared" si="8"/>
        <v>56.653333333333329</v>
      </c>
      <c r="AH29" s="28">
        <v>60.5</v>
      </c>
      <c r="AI29" s="28">
        <v>40.76</v>
      </c>
      <c r="AJ29" s="28">
        <f t="shared" si="9"/>
        <v>50.629999999999995</v>
      </c>
      <c r="AK29" s="28">
        <v>74.790000000000006</v>
      </c>
      <c r="AL29" s="28">
        <v>55.46</v>
      </c>
      <c r="AM29" s="28">
        <f t="shared" si="10"/>
        <v>65.125</v>
      </c>
      <c r="AN29" s="28">
        <v>61.76</v>
      </c>
      <c r="AO29" s="28">
        <v>56.3</v>
      </c>
      <c r="AP29" s="28">
        <v>77.31</v>
      </c>
      <c r="AQ29" s="28">
        <f t="shared" si="11"/>
        <v>65.123333333333335</v>
      </c>
      <c r="AR29" s="28">
        <v>69.959999999999994</v>
      </c>
      <c r="AS29" s="28">
        <v>78.150000000000006</v>
      </c>
      <c r="AT29" s="28">
        <v>54.62</v>
      </c>
      <c r="AU29" s="28">
        <f t="shared" si="12"/>
        <v>66.385000000000005</v>
      </c>
      <c r="AV29" s="28">
        <v>54.41</v>
      </c>
      <c r="AW29" s="28">
        <v>36.83</v>
      </c>
      <c r="AX29" s="28">
        <f t="shared" si="13"/>
        <v>45.62</v>
      </c>
      <c r="AY29" s="28">
        <v>41.18</v>
      </c>
      <c r="AZ29" s="28">
        <v>76.89</v>
      </c>
      <c r="BA29" s="28">
        <v>74.790000000000006</v>
      </c>
      <c r="BB29" s="28">
        <v>61.34</v>
      </c>
      <c r="BC29" s="28">
        <v>42.44</v>
      </c>
      <c r="BD29" s="44">
        <f t="shared" si="14"/>
        <v>59.523333333333333</v>
      </c>
      <c r="BE29" s="33">
        <f t="shared" si="15"/>
        <v>59.709000000000003</v>
      </c>
      <c r="BF29" s="28">
        <v>94.55</v>
      </c>
      <c r="BG29" s="28">
        <v>39.11</v>
      </c>
      <c r="BH29" s="28">
        <v>30.45</v>
      </c>
      <c r="BI29" s="28">
        <f t="shared" si="16"/>
        <v>54.703333333333326</v>
      </c>
      <c r="BJ29" s="28">
        <v>76.73</v>
      </c>
      <c r="BK29" s="28">
        <v>52.97</v>
      </c>
      <c r="BL29" s="28">
        <f t="shared" si="17"/>
        <v>64.849999999999994</v>
      </c>
      <c r="BM29" s="28">
        <v>66.34</v>
      </c>
      <c r="BN29" s="28">
        <v>36.630000000000003</v>
      </c>
      <c r="BO29" s="28">
        <v>74.75</v>
      </c>
      <c r="BP29" s="28">
        <f t="shared" si="18"/>
        <v>55.69</v>
      </c>
      <c r="BQ29" s="28">
        <v>81.19</v>
      </c>
      <c r="BR29" s="28">
        <v>46.04</v>
      </c>
      <c r="BS29" s="28">
        <f t="shared" si="19"/>
        <v>63.614999999999995</v>
      </c>
      <c r="BT29" s="28">
        <v>41.34</v>
      </c>
      <c r="BU29" s="28">
        <v>85.64</v>
      </c>
      <c r="BV29" s="28">
        <v>84.65</v>
      </c>
      <c r="BW29" s="28">
        <v>83.17</v>
      </c>
      <c r="BX29" s="28">
        <f t="shared" si="20"/>
        <v>83.91</v>
      </c>
      <c r="BY29" s="28">
        <v>50</v>
      </c>
      <c r="BZ29" s="28">
        <v>81.680000000000007</v>
      </c>
      <c r="CA29" s="28">
        <v>70.05</v>
      </c>
      <c r="CB29" s="28">
        <v>59.65</v>
      </c>
      <c r="CC29" s="28">
        <v>54.46</v>
      </c>
      <c r="CD29" s="28">
        <f t="shared" si="21"/>
        <v>57.055</v>
      </c>
      <c r="CE29" s="28">
        <v>42.57</v>
      </c>
      <c r="CF29" s="28">
        <v>48.51</v>
      </c>
      <c r="CG29" s="28">
        <v>57.43</v>
      </c>
      <c r="CH29" s="28">
        <v>61.88</v>
      </c>
      <c r="CI29" s="28">
        <f t="shared" si="22"/>
        <v>55.94</v>
      </c>
      <c r="CJ29" s="28">
        <v>61.88</v>
      </c>
      <c r="CK29" s="28">
        <v>41.34</v>
      </c>
      <c r="CL29" s="28">
        <v>51.24</v>
      </c>
      <c r="CM29" s="55">
        <f t="shared" si="23"/>
        <v>60.4613725490196</v>
      </c>
      <c r="CN29" s="47"/>
      <c r="CO29" s="47"/>
      <c r="CP29" s="25">
        <v>79.95</v>
      </c>
      <c r="CQ29" s="25">
        <v>40.590000000000003</v>
      </c>
      <c r="CR29" s="49">
        <v>26.24</v>
      </c>
      <c r="CS29" s="52">
        <f t="shared" si="24"/>
        <v>33.414999999999999</v>
      </c>
      <c r="CT29" s="57">
        <f t="shared" si="25"/>
        <v>56.682500000000005</v>
      </c>
    </row>
    <row r="30" spans="1:98" x14ac:dyDescent="0.25">
      <c r="A30" s="20" t="s">
        <v>26</v>
      </c>
      <c r="B30" s="28">
        <v>98.6</v>
      </c>
      <c r="C30" s="28">
        <v>55.35</v>
      </c>
      <c r="D30" s="28">
        <v>44.42</v>
      </c>
      <c r="E30" s="28">
        <f t="shared" si="0"/>
        <v>66.123333333333335</v>
      </c>
      <c r="F30" s="28">
        <v>76.28</v>
      </c>
      <c r="G30" s="28">
        <v>51.16</v>
      </c>
      <c r="H30" s="28">
        <f t="shared" si="1"/>
        <v>63.72</v>
      </c>
      <c r="I30" s="28">
        <v>75.58</v>
      </c>
      <c r="J30" s="28">
        <v>57.21</v>
      </c>
      <c r="K30" s="28">
        <f t="shared" si="2"/>
        <v>66.394999999999996</v>
      </c>
      <c r="L30" s="28">
        <v>75.349999999999994</v>
      </c>
      <c r="M30" s="28">
        <v>61.86</v>
      </c>
      <c r="N30" s="28">
        <v>78.14</v>
      </c>
      <c r="O30" s="28">
        <f t="shared" si="3"/>
        <v>71.783333333333317</v>
      </c>
      <c r="P30" s="28">
        <v>79.069999999999993</v>
      </c>
      <c r="Q30" s="28">
        <v>75.81</v>
      </c>
      <c r="R30" s="28">
        <v>49.77</v>
      </c>
      <c r="S30" s="28">
        <f t="shared" si="4"/>
        <v>62.790000000000006</v>
      </c>
      <c r="T30" s="28">
        <v>63.95</v>
      </c>
      <c r="U30" s="28">
        <v>39.07</v>
      </c>
      <c r="V30" s="28">
        <f t="shared" si="5"/>
        <v>51.510000000000005</v>
      </c>
      <c r="W30" s="28">
        <v>54.42</v>
      </c>
      <c r="X30" s="28">
        <v>77.91</v>
      </c>
      <c r="Y30" s="28">
        <v>86.98</v>
      </c>
      <c r="Z30" s="28">
        <v>76.28</v>
      </c>
      <c r="AA30" s="40">
        <v>47.91</v>
      </c>
      <c r="AB30" s="41">
        <f t="shared" si="6"/>
        <v>70.39</v>
      </c>
      <c r="AC30" s="33">
        <f t="shared" si="7"/>
        <v>66.411166666666659</v>
      </c>
      <c r="AD30" s="28">
        <v>99.57</v>
      </c>
      <c r="AE30" s="28">
        <v>46.54</v>
      </c>
      <c r="AF30" s="28">
        <v>38.53</v>
      </c>
      <c r="AG30" s="28">
        <f t="shared" si="8"/>
        <v>61.54666666666666</v>
      </c>
      <c r="AH30" s="28">
        <v>70.13</v>
      </c>
      <c r="AI30" s="28">
        <v>38.1</v>
      </c>
      <c r="AJ30" s="28">
        <f t="shared" si="9"/>
        <v>54.114999999999995</v>
      </c>
      <c r="AK30" s="28">
        <v>82.68</v>
      </c>
      <c r="AL30" s="28">
        <v>46.32</v>
      </c>
      <c r="AM30" s="28">
        <f t="shared" si="10"/>
        <v>64.5</v>
      </c>
      <c r="AN30" s="28">
        <v>74.89</v>
      </c>
      <c r="AO30" s="28">
        <v>75.760000000000005</v>
      </c>
      <c r="AP30" s="28">
        <v>87.88</v>
      </c>
      <c r="AQ30" s="28">
        <f t="shared" si="11"/>
        <v>79.510000000000005</v>
      </c>
      <c r="AR30" s="28">
        <v>80.09</v>
      </c>
      <c r="AS30" s="28">
        <v>71.430000000000007</v>
      </c>
      <c r="AT30" s="28">
        <v>44.16</v>
      </c>
      <c r="AU30" s="28">
        <f t="shared" si="12"/>
        <v>57.795000000000002</v>
      </c>
      <c r="AV30" s="28">
        <v>81.599999999999994</v>
      </c>
      <c r="AW30" s="28">
        <v>35.93</v>
      </c>
      <c r="AX30" s="28">
        <f t="shared" si="13"/>
        <v>58.765000000000001</v>
      </c>
      <c r="AY30" s="28">
        <v>47.4</v>
      </c>
      <c r="AZ30" s="28">
        <v>79.44</v>
      </c>
      <c r="BA30" s="28">
        <v>82.68</v>
      </c>
      <c r="BB30" s="28">
        <v>70.13</v>
      </c>
      <c r="BC30" s="28">
        <v>48.48</v>
      </c>
      <c r="BD30" s="44">
        <f t="shared" si="14"/>
        <v>67.096666666666664</v>
      </c>
      <c r="BE30" s="33">
        <f t="shared" si="15"/>
        <v>65.025833333333338</v>
      </c>
      <c r="BF30" s="28">
        <v>96.58</v>
      </c>
      <c r="BG30" s="28">
        <v>44.86</v>
      </c>
      <c r="BH30" s="28">
        <v>34.590000000000003</v>
      </c>
      <c r="BI30" s="28">
        <f t="shared" si="16"/>
        <v>58.676666666666669</v>
      </c>
      <c r="BJ30" s="28">
        <v>68.489999999999995</v>
      </c>
      <c r="BK30" s="28">
        <v>41.78</v>
      </c>
      <c r="BL30" s="28">
        <f t="shared" si="17"/>
        <v>55.134999999999998</v>
      </c>
      <c r="BM30" s="28">
        <v>65.069999999999993</v>
      </c>
      <c r="BN30" s="28">
        <v>69.86</v>
      </c>
      <c r="BO30" s="28">
        <v>85.62</v>
      </c>
      <c r="BP30" s="28">
        <f t="shared" si="18"/>
        <v>77.740000000000009</v>
      </c>
      <c r="BQ30" s="28">
        <v>86.64</v>
      </c>
      <c r="BR30" s="28">
        <v>51.83</v>
      </c>
      <c r="BS30" s="28">
        <f t="shared" si="19"/>
        <v>69.234999999999999</v>
      </c>
      <c r="BT30" s="28">
        <v>27.74</v>
      </c>
      <c r="BU30" s="28">
        <v>71.58</v>
      </c>
      <c r="BV30" s="28">
        <v>71.23</v>
      </c>
      <c r="BW30" s="28">
        <v>65.75</v>
      </c>
      <c r="BX30" s="28">
        <f t="shared" si="20"/>
        <v>68.490000000000009</v>
      </c>
      <c r="BY30" s="28">
        <v>77.400000000000006</v>
      </c>
      <c r="BZ30" s="28">
        <v>89.73</v>
      </c>
      <c r="CA30" s="28">
        <v>83.22</v>
      </c>
      <c r="CB30" s="28">
        <v>68.84</v>
      </c>
      <c r="CC30" s="28">
        <v>63.7</v>
      </c>
      <c r="CD30" s="28">
        <f t="shared" si="21"/>
        <v>66.27000000000001</v>
      </c>
      <c r="CE30" s="28">
        <v>40.409999999999997</v>
      </c>
      <c r="CF30" s="28">
        <v>64.38</v>
      </c>
      <c r="CG30" s="28">
        <v>71.92</v>
      </c>
      <c r="CH30" s="28">
        <v>79.45</v>
      </c>
      <c r="CI30" s="28">
        <f t="shared" si="22"/>
        <v>71.916666666666671</v>
      </c>
      <c r="CJ30" s="28">
        <v>71.92</v>
      </c>
      <c r="CK30" s="28">
        <v>27.4</v>
      </c>
      <c r="CL30" s="28">
        <v>41.1</v>
      </c>
      <c r="CM30" s="55">
        <f t="shared" si="23"/>
        <v>62.531372549019608</v>
      </c>
      <c r="CN30" s="47"/>
      <c r="CO30" s="47"/>
      <c r="CP30" s="25">
        <v>73.97</v>
      </c>
      <c r="CQ30" s="25">
        <v>61.3</v>
      </c>
      <c r="CR30" s="49">
        <v>37.67</v>
      </c>
      <c r="CS30" s="52">
        <f t="shared" si="24"/>
        <v>49.484999999999999</v>
      </c>
      <c r="CT30" s="57">
        <f t="shared" si="25"/>
        <v>61.727499999999999</v>
      </c>
    </row>
    <row r="31" spans="1:98" x14ac:dyDescent="0.25">
      <c r="A31" s="20" t="s">
        <v>27</v>
      </c>
      <c r="B31" s="28">
        <v>96.63</v>
      </c>
      <c r="C31" s="28">
        <v>36.54</v>
      </c>
      <c r="D31" s="28">
        <v>28.61</v>
      </c>
      <c r="E31" s="28">
        <f t="shared" si="0"/>
        <v>53.926666666666655</v>
      </c>
      <c r="F31" s="28">
        <v>85.1</v>
      </c>
      <c r="G31" s="28">
        <v>50.48</v>
      </c>
      <c r="H31" s="28">
        <f t="shared" si="1"/>
        <v>67.789999999999992</v>
      </c>
      <c r="I31" s="28">
        <v>81.010000000000005</v>
      </c>
      <c r="J31" s="28">
        <v>62.5</v>
      </c>
      <c r="K31" s="28">
        <f t="shared" si="2"/>
        <v>71.754999999999995</v>
      </c>
      <c r="L31" s="28">
        <v>78.849999999999994</v>
      </c>
      <c r="M31" s="28">
        <v>67.31</v>
      </c>
      <c r="N31" s="28">
        <v>82.21</v>
      </c>
      <c r="O31" s="28">
        <f t="shared" si="3"/>
        <v>76.123333333333335</v>
      </c>
      <c r="P31" s="28">
        <v>77.88</v>
      </c>
      <c r="Q31" s="28">
        <v>83.65</v>
      </c>
      <c r="R31" s="28">
        <v>50.48</v>
      </c>
      <c r="S31" s="28">
        <f t="shared" si="4"/>
        <v>67.064999999999998</v>
      </c>
      <c r="T31" s="28">
        <v>70.19</v>
      </c>
      <c r="U31" s="28">
        <v>36.86</v>
      </c>
      <c r="V31" s="28">
        <f t="shared" si="5"/>
        <v>53.524999999999999</v>
      </c>
      <c r="W31" s="28">
        <v>46.15</v>
      </c>
      <c r="X31" s="28">
        <v>76.92</v>
      </c>
      <c r="Y31" s="28">
        <v>83.17</v>
      </c>
      <c r="Z31" s="28">
        <v>74.52</v>
      </c>
      <c r="AA31" s="40">
        <v>40.869999999999997</v>
      </c>
      <c r="AB31" s="41">
        <f t="shared" si="6"/>
        <v>66.186666666666667</v>
      </c>
      <c r="AC31" s="33">
        <f t="shared" si="7"/>
        <v>65.732166666666643</v>
      </c>
      <c r="AD31" s="28">
        <v>98.45</v>
      </c>
      <c r="AE31" s="28">
        <v>43.81</v>
      </c>
      <c r="AF31" s="28">
        <v>31.44</v>
      </c>
      <c r="AG31" s="28">
        <f t="shared" si="8"/>
        <v>57.9</v>
      </c>
      <c r="AH31" s="28">
        <v>69.069999999999993</v>
      </c>
      <c r="AI31" s="28">
        <v>31.96</v>
      </c>
      <c r="AJ31" s="28">
        <f t="shared" si="9"/>
        <v>50.515000000000001</v>
      </c>
      <c r="AK31" s="28">
        <v>76.55</v>
      </c>
      <c r="AL31" s="28">
        <v>59.79</v>
      </c>
      <c r="AM31" s="28">
        <f t="shared" si="10"/>
        <v>68.17</v>
      </c>
      <c r="AN31" s="28">
        <v>67.010000000000005</v>
      </c>
      <c r="AO31" s="28">
        <v>54.12</v>
      </c>
      <c r="AP31" s="28">
        <v>85.05</v>
      </c>
      <c r="AQ31" s="28">
        <f t="shared" si="11"/>
        <v>68.726666666666674</v>
      </c>
      <c r="AR31" s="28">
        <v>77.58</v>
      </c>
      <c r="AS31" s="28">
        <v>82.99</v>
      </c>
      <c r="AT31" s="28">
        <v>52.06</v>
      </c>
      <c r="AU31" s="28">
        <f t="shared" si="12"/>
        <v>67.525000000000006</v>
      </c>
      <c r="AV31" s="28">
        <v>59.28</v>
      </c>
      <c r="AW31" s="28">
        <v>41.58</v>
      </c>
      <c r="AX31" s="28">
        <f t="shared" si="13"/>
        <v>50.43</v>
      </c>
      <c r="AY31" s="28">
        <v>60.05</v>
      </c>
      <c r="AZ31" s="28">
        <v>73.709999999999994</v>
      </c>
      <c r="BA31" s="28">
        <v>90.72</v>
      </c>
      <c r="BB31" s="28">
        <v>79.38</v>
      </c>
      <c r="BC31" s="28">
        <v>45.36</v>
      </c>
      <c r="BD31" s="44">
        <f t="shared" si="14"/>
        <v>71.819999999999993</v>
      </c>
      <c r="BE31" s="33">
        <f t="shared" si="15"/>
        <v>64.64266666666667</v>
      </c>
      <c r="BF31" s="28">
        <v>98.45</v>
      </c>
      <c r="BG31" s="28">
        <v>44.04</v>
      </c>
      <c r="BH31" s="28">
        <v>34.200000000000003</v>
      </c>
      <c r="BI31" s="28">
        <f t="shared" si="16"/>
        <v>58.896666666666668</v>
      </c>
      <c r="BJ31" s="28">
        <v>72.540000000000006</v>
      </c>
      <c r="BK31" s="28">
        <v>47.15</v>
      </c>
      <c r="BL31" s="28">
        <f t="shared" si="17"/>
        <v>59.844999999999999</v>
      </c>
      <c r="BM31" s="28">
        <v>66.84</v>
      </c>
      <c r="BN31" s="28">
        <v>54.92</v>
      </c>
      <c r="BO31" s="28">
        <v>74.09</v>
      </c>
      <c r="BP31" s="28">
        <f t="shared" si="18"/>
        <v>64.504999999999995</v>
      </c>
      <c r="BQ31" s="28">
        <v>82.64</v>
      </c>
      <c r="BR31" s="28">
        <v>41.97</v>
      </c>
      <c r="BS31" s="28">
        <f t="shared" si="19"/>
        <v>62.305</v>
      </c>
      <c r="BT31" s="28">
        <v>48.7</v>
      </c>
      <c r="BU31" s="28">
        <v>73.06</v>
      </c>
      <c r="BV31" s="28">
        <v>76.680000000000007</v>
      </c>
      <c r="BW31" s="28">
        <v>70.98</v>
      </c>
      <c r="BX31" s="28">
        <f t="shared" si="20"/>
        <v>73.830000000000013</v>
      </c>
      <c r="BY31" s="28">
        <v>72.02</v>
      </c>
      <c r="BZ31" s="28">
        <v>87.05</v>
      </c>
      <c r="CA31" s="28">
        <v>75.650000000000006</v>
      </c>
      <c r="CB31" s="28">
        <v>57.25</v>
      </c>
      <c r="CC31" s="28">
        <v>56.48</v>
      </c>
      <c r="CD31" s="28">
        <f t="shared" si="21"/>
        <v>56.864999999999995</v>
      </c>
      <c r="CE31" s="28">
        <v>50.78</v>
      </c>
      <c r="CF31" s="28">
        <v>57.51</v>
      </c>
      <c r="CG31" s="28">
        <v>53.37</v>
      </c>
      <c r="CH31" s="28">
        <v>68.39</v>
      </c>
      <c r="CI31" s="28">
        <f t="shared" si="22"/>
        <v>59.756666666666661</v>
      </c>
      <c r="CJ31" s="28">
        <v>63.21</v>
      </c>
      <c r="CK31" s="28">
        <v>25.91</v>
      </c>
      <c r="CL31" s="28">
        <v>32.9</v>
      </c>
      <c r="CM31" s="55">
        <f t="shared" si="23"/>
        <v>60.713137254901952</v>
      </c>
      <c r="CN31" s="47"/>
      <c r="CO31" s="47"/>
      <c r="CP31" s="25">
        <v>69.430000000000007</v>
      </c>
      <c r="CQ31" s="25">
        <v>43.26</v>
      </c>
      <c r="CR31" s="49">
        <v>26.42</v>
      </c>
      <c r="CS31" s="52">
        <f t="shared" si="24"/>
        <v>34.840000000000003</v>
      </c>
      <c r="CT31" s="57">
        <f t="shared" si="25"/>
        <v>52.135000000000005</v>
      </c>
    </row>
    <row r="32" spans="1:98" x14ac:dyDescent="0.25">
      <c r="A32" s="20" t="s">
        <v>28</v>
      </c>
      <c r="B32" s="28">
        <v>99.15</v>
      </c>
      <c r="C32" s="28">
        <v>51.69</v>
      </c>
      <c r="D32" s="28">
        <v>21.61</v>
      </c>
      <c r="E32" s="28">
        <f t="shared" si="0"/>
        <v>57.483333333333327</v>
      </c>
      <c r="F32" s="28">
        <v>51.69</v>
      </c>
      <c r="G32" s="28">
        <v>40.68</v>
      </c>
      <c r="H32" s="28">
        <f t="shared" si="1"/>
        <v>46.185000000000002</v>
      </c>
      <c r="I32" s="28">
        <v>82.2</v>
      </c>
      <c r="J32" s="28">
        <v>44.07</v>
      </c>
      <c r="K32" s="28">
        <f t="shared" si="2"/>
        <v>63.135000000000005</v>
      </c>
      <c r="L32" s="28">
        <v>51.69</v>
      </c>
      <c r="M32" s="28">
        <v>61.02</v>
      </c>
      <c r="N32" s="28">
        <v>80.510000000000005</v>
      </c>
      <c r="O32" s="28">
        <f t="shared" si="3"/>
        <v>64.40666666666668</v>
      </c>
      <c r="P32" s="28">
        <v>64.83</v>
      </c>
      <c r="Q32" s="28">
        <v>68.64</v>
      </c>
      <c r="R32" s="28">
        <v>51.69</v>
      </c>
      <c r="S32" s="28">
        <f t="shared" si="4"/>
        <v>60.164999999999999</v>
      </c>
      <c r="T32" s="28">
        <v>73.31</v>
      </c>
      <c r="U32" s="28">
        <v>32.49</v>
      </c>
      <c r="V32" s="28">
        <f t="shared" si="5"/>
        <v>52.900000000000006</v>
      </c>
      <c r="W32" s="28">
        <v>47.03</v>
      </c>
      <c r="X32" s="28">
        <v>69.92</v>
      </c>
      <c r="Y32" s="28">
        <v>90.68</v>
      </c>
      <c r="Z32" s="28">
        <v>81.36</v>
      </c>
      <c r="AA32" s="40">
        <v>55.93</v>
      </c>
      <c r="AB32" s="41">
        <f t="shared" si="6"/>
        <v>75.990000000000009</v>
      </c>
      <c r="AC32" s="33">
        <f t="shared" si="7"/>
        <v>60.204499999999996</v>
      </c>
      <c r="AD32" s="28">
        <v>94.95</v>
      </c>
      <c r="AE32" s="28">
        <v>56.57</v>
      </c>
      <c r="AF32" s="28">
        <v>30.3</v>
      </c>
      <c r="AG32" s="28">
        <f t="shared" si="8"/>
        <v>60.606666666666676</v>
      </c>
      <c r="AH32" s="28">
        <v>79.8</v>
      </c>
      <c r="AI32" s="28">
        <v>61.62</v>
      </c>
      <c r="AJ32" s="28">
        <f t="shared" si="9"/>
        <v>70.709999999999994</v>
      </c>
      <c r="AK32" s="28">
        <v>80.3</v>
      </c>
      <c r="AL32" s="28">
        <v>51.52</v>
      </c>
      <c r="AM32" s="28">
        <f t="shared" si="10"/>
        <v>65.91</v>
      </c>
      <c r="AN32" s="28">
        <v>64.650000000000006</v>
      </c>
      <c r="AO32" s="28">
        <v>58.59</v>
      </c>
      <c r="AP32" s="28">
        <v>85.86</v>
      </c>
      <c r="AQ32" s="28">
        <f t="shared" si="11"/>
        <v>69.7</v>
      </c>
      <c r="AR32" s="28">
        <v>70.709999999999994</v>
      </c>
      <c r="AS32" s="28">
        <v>58.59</v>
      </c>
      <c r="AT32" s="28">
        <v>49.49</v>
      </c>
      <c r="AU32" s="28">
        <f t="shared" si="12"/>
        <v>54.040000000000006</v>
      </c>
      <c r="AV32" s="28">
        <v>77.27</v>
      </c>
      <c r="AW32" s="28">
        <v>40.4</v>
      </c>
      <c r="AX32" s="28">
        <f t="shared" si="13"/>
        <v>58.834999999999994</v>
      </c>
      <c r="AY32" s="28">
        <v>44.44</v>
      </c>
      <c r="AZ32" s="28">
        <v>71.72</v>
      </c>
      <c r="BA32" s="28">
        <v>75.760000000000005</v>
      </c>
      <c r="BB32" s="28">
        <v>66.67</v>
      </c>
      <c r="BC32" s="28">
        <v>44.44</v>
      </c>
      <c r="BD32" s="44">
        <f t="shared" si="14"/>
        <v>62.29</v>
      </c>
      <c r="BE32" s="33">
        <f t="shared" si="15"/>
        <v>62.896166666666659</v>
      </c>
      <c r="BF32" s="28">
        <v>97.17</v>
      </c>
      <c r="BG32" s="28">
        <v>46.23</v>
      </c>
      <c r="BH32" s="28">
        <v>34.909999999999997</v>
      </c>
      <c r="BI32" s="28">
        <f t="shared" si="16"/>
        <v>59.436666666666667</v>
      </c>
      <c r="BJ32" s="28">
        <v>63.21</v>
      </c>
      <c r="BK32" s="28">
        <v>48.11</v>
      </c>
      <c r="BL32" s="28">
        <f t="shared" si="17"/>
        <v>55.66</v>
      </c>
      <c r="BM32" s="28">
        <v>74.06</v>
      </c>
      <c r="BN32" s="28">
        <v>49.06</v>
      </c>
      <c r="BO32" s="28">
        <v>61.32</v>
      </c>
      <c r="BP32" s="28">
        <f t="shared" si="18"/>
        <v>55.19</v>
      </c>
      <c r="BQ32" s="28">
        <v>85.85</v>
      </c>
      <c r="BR32" s="28">
        <v>53.46</v>
      </c>
      <c r="BS32" s="28">
        <f t="shared" si="19"/>
        <v>69.655000000000001</v>
      </c>
      <c r="BT32" s="28">
        <v>55.19</v>
      </c>
      <c r="BU32" s="28">
        <v>80.19</v>
      </c>
      <c r="BV32" s="28">
        <v>98.11</v>
      </c>
      <c r="BW32" s="28">
        <v>91.51</v>
      </c>
      <c r="BX32" s="28">
        <f t="shared" si="20"/>
        <v>94.81</v>
      </c>
      <c r="BY32" s="28">
        <v>74.53</v>
      </c>
      <c r="BZ32" s="28">
        <v>93.4</v>
      </c>
      <c r="CA32" s="28">
        <v>79.72</v>
      </c>
      <c r="CB32" s="28">
        <v>70.75</v>
      </c>
      <c r="CC32" s="28">
        <v>60.38</v>
      </c>
      <c r="CD32" s="28">
        <f t="shared" si="21"/>
        <v>65.564999999999998</v>
      </c>
      <c r="CE32" s="28">
        <v>46.23</v>
      </c>
      <c r="CF32" s="28">
        <v>61.32</v>
      </c>
      <c r="CG32" s="28">
        <v>57.55</v>
      </c>
      <c r="CH32" s="28">
        <v>55.66</v>
      </c>
      <c r="CI32" s="28">
        <f t="shared" si="22"/>
        <v>58.176666666666669</v>
      </c>
      <c r="CJ32" s="28">
        <v>71.7</v>
      </c>
      <c r="CK32" s="28">
        <v>39.619999999999997</v>
      </c>
      <c r="CL32" s="28">
        <v>50.94</v>
      </c>
      <c r="CM32" s="55">
        <f t="shared" si="23"/>
        <v>66.121960784313714</v>
      </c>
      <c r="CN32" s="47"/>
      <c r="CO32" s="47"/>
      <c r="CP32" s="25">
        <v>70.75</v>
      </c>
      <c r="CQ32" s="25">
        <v>50.47</v>
      </c>
      <c r="CR32" s="49">
        <v>38.68</v>
      </c>
      <c r="CS32" s="52">
        <f t="shared" si="24"/>
        <v>44.575000000000003</v>
      </c>
      <c r="CT32" s="57">
        <f t="shared" si="25"/>
        <v>57.662500000000001</v>
      </c>
    </row>
    <row r="33" spans="1:98" x14ac:dyDescent="0.25">
      <c r="A33" s="20" t="s">
        <v>29</v>
      </c>
      <c r="B33" s="28">
        <v>96.47</v>
      </c>
      <c r="C33" s="28">
        <v>43.92</v>
      </c>
      <c r="D33" s="28">
        <v>38.54</v>
      </c>
      <c r="E33" s="28">
        <f t="shared" si="0"/>
        <v>59.643333333333324</v>
      </c>
      <c r="F33" s="28">
        <v>64.02</v>
      </c>
      <c r="G33" s="28">
        <v>36.51</v>
      </c>
      <c r="H33" s="28">
        <f t="shared" si="1"/>
        <v>50.265000000000001</v>
      </c>
      <c r="I33" s="28">
        <v>76.63</v>
      </c>
      <c r="J33" s="28">
        <v>54.14</v>
      </c>
      <c r="K33" s="28">
        <f t="shared" si="2"/>
        <v>65.384999999999991</v>
      </c>
      <c r="L33" s="28">
        <v>70.900000000000006</v>
      </c>
      <c r="M33" s="28">
        <v>65.78</v>
      </c>
      <c r="N33" s="28">
        <v>76.72</v>
      </c>
      <c r="O33" s="28">
        <f t="shared" si="3"/>
        <v>71.13333333333334</v>
      </c>
      <c r="P33" s="28">
        <v>72.05</v>
      </c>
      <c r="Q33" s="28">
        <v>81.66</v>
      </c>
      <c r="R33" s="28">
        <v>53.62</v>
      </c>
      <c r="S33" s="28">
        <f t="shared" si="4"/>
        <v>67.64</v>
      </c>
      <c r="T33" s="28">
        <v>55.38</v>
      </c>
      <c r="U33" s="28">
        <v>36.33</v>
      </c>
      <c r="V33" s="28">
        <f t="shared" si="5"/>
        <v>45.855000000000004</v>
      </c>
      <c r="W33" s="28">
        <v>42.33</v>
      </c>
      <c r="X33" s="28">
        <v>69.58</v>
      </c>
      <c r="Y33" s="28">
        <v>85.54</v>
      </c>
      <c r="Z33" s="28">
        <v>71.599999999999994</v>
      </c>
      <c r="AA33" s="40">
        <v>38.450000000000003</v>
      </c>
      <c r="AB33" s="41">
        <f t="shared" si="6"/>
        <v>65.196666666666658</v>
      </c>
      <c r="AC33" s="33">
        <f t="shared" si="7"/>
        <v>60.907833333333336</v>
      </c>
      <c r="AD33" s="28">
        <v>94.95</v>
      </c>
      <c r="AE33" s="28">
        <v>42.26</v>
      </c>
      <c r="AF33" s="28">
        <v>33.22</v>
      </c>
      <c r="AG33" s="28">
        <f t="shared" si="8"/>
        <v>56.81</v>
      </c>
      <c r="AH33" s="28">
        <v>77.52</v>
      </c>
      <c r="AI33" s="28">
        <v>38.76</v>
      </c>
      <c r="AJ33" s="28">
        <f t="shared" si="9"/>
        <v>58.14</v>
      </c>
      <c r="AK33" s="28">
        <v>80.62</v>
      </c>
      <c r="AL33" s="28">
        <v>51.14</v>
      </c>
      <c r="AM33" s="28">
        <f t="shared" si="10"/>
        <v>65.88</v>
      </c>
      <c r="AN33" s="28">
        <v>59.77</v>
      </c>
      <c r="AO33" s="28">
        <v>46.58</v>
      </c>
      <c r="AP33" s="28">
        <v>80.78</v>
      </c>
      <c r="AQ33" s="28">
        <f t="shared" si="11"/>
        <v>62.376666666666665</v>
      </c>
      <c r="AR33" s="28">
        <v>76.3</v>
      </c>
      <c r="AS33" s="28">
        <v>79.48</v>
      </c>
      <c r="AT33" s="28">
        <v>43.49</v>
      </c>
      <c r="AU33" s="28">
        <f t="shared" si="12"/>
        <v>61.484999999999999</v>
      </c>
      <c r="AV33" s="28">
        <v>59.45</v>
      </c>
      <c r="AW33" s="28">
        <v>37.35</v>
      </c>
      <c r="AX33" s="28">
        <f t="shared" si="13"/>
        <v>48.400000000000006</v>
      </c>
      <c r="AY33" s="28">
        <v>57.41</v>
      </c>
      <c r="AZ33" s="28">
        <v>65.88</v>
      </c>
      <c r="BA33" s="28">
        <v>87.79</v>
      </c>
      <c r="BB33" s="28">
        <v>73.94</v>
      </c>
      <c r="BC33" s="28">
        <v>45.28</v>
      </c>
      <c r="BD33" s="44">
        <f t="shared" si="14"/>
        <v>69.003333333333345</v>
      </c>
      <c r="BE33" s="33">
        <f t="shared" si="15"/>
        <v>62.168499999999995</v>
      </c>
      <c r="BF33" s="28">
        <v>94.8</v>
      </c>
      <c r="BG33" s="28">
        <v>35.93</v>
      </c>
      <c r="BH33" s="28">
        <v>31.68</v>
      </c>
      <c r="BI33" s="28">
        <f t="shared" si="16"/>
        <v>54.136666666666663</v>
      </c>
      <c r="BJ33" s="28">
        <v>70.92</v>
      </c>
      <c r="BK33" s="28">
        <v>39.01</v>
      </c>
      <c r="BL33" s="28">
        <f t="shared" si="17"/>
        <v>54.965000000000003</v>
      </c>
      <c r="BM33" s="28">
        <v>62.29</v>
      </c>
      <c r="BN33" s="28">
        <v>47.75</v>
      </c>
      <c r="BO33" s="28">
        <v>69.98</v>
      </c>
      <c r="BP33" s="28">
        <f t="shared" si="18"/>
        <v>58.865000000000002</v>
      </c>
      <c r="BQ33" s="28">
        <v>78.13</v>
      </c>
      <c r="BR33" s="28">
        <v>44.68</v>
      </c>
      <c r="BS33" s="28">
        <f t="shared" si="19"/>
        <v>61.405000000000001</v>
      </c>
      <c r="BT33" s="28">
        <v>39.72</v>
      </c>
      <c r="BU33" s="28">
        <v>65.84</v>
      </c>
      <c r="BV33" s="28">
        <v>76.36</v>
      </c>
      <c r="BW33" s="28">
        <v>70.209999999999994</v>
      </c>
      <c r="BX33" s="28">
        <f t="shared" si="20"/>
        <v>73.284999999999997</v>
      </c>
      <c r="BY33" s="28">
        <v>70.209999999999994</v>
      </c>
      <c r="BZ33" s="28">
        <v>82.98</v>
      </c>
      <c r="CA33" s="28">
        <v>65.72</v>
      </c>
      <c r="CB33" s="28">
        <v>64.3</v>
      </c>
      <c r="CC33" s="28">
        <v>40.9</v>
      </c>
      <c r="CD33" s="28">
        <f t="shared" si="21"/>
        <v>52.599999999999994</v>
      </c>
      <c r="CE33" s="28">
        <v>39.950000000000003</v>
      </c>
      <c r="CF33" s="28">
        <v>54.85</v>
      </c>
      <c r="CG33" s="28">
        <v>48.23</v>
      </c>
      <c r="CH33" s="28">
        <v>58.39</v>
      </c>
      <c r="CI33" s="28">
        <f t="shared" si="22"/>
        <v>53.823333333333331</v>
      </c>
      <c r="CJ33" s="28">
        <v>57.92</v>
      </c>
      <c r="CK33" s="28">
        <v>41.84</v>
      </c>
      <c r="CL33" s="28">
        <v>36.049999999999997</v>
      </c>
      <c r="CM33" s="55">
        <f t="shared" si="23"/>
        <v>57.152941176470598</v>
      </c>
      <c r="CN33" s="47"/>
      <c r="CO33" s="47"/>
      <c r="CP33" s="25">
        <v>61.35</v>
      </c>
      <c r="CQ33" s="25">
        <v>38.89</v>
      </c>
      <c r="CR33" s="49">
        <v>29.79</v>
      </c>
      <c r="CS33" s="52">
        <f t="shared" si="24"/>
        <v>34.340000000000003</v>
      </c>
      <c r="CT33" s="57">
        <f t="shared" si="25"/>
        <v>47.844999999999999</v>
      </c>
    </row>
    <row r="34" spans="1:98" x14ac:dyDescent="0.25">
      <c r="A34" s="20" t="s">
        <v>30</v>
      </c>
      <c r="B34" s="28">
        <v>97.86</v>
      </c>
      <c r="C34" s="28">
        <v>48.93</v>
      </c>
      <c r="D34" s="28">
        <v>35.83</v>
      </c>
      <c r="E34" s="28">
        <f t="shared" si="0"/>
        <v>60.873333333333335</v>
      </c>
      <c r="F34" s="28">
        <v>78.61</v>
      </c>
      <c r="G34" s="28">
        <v>50.8</v>
      </c>
      <c r="H34" s="28">
        <f t="shared" si="1"/>
        <v>64.704999999999998</v>
      </c>
      <c r="I34" s="28">
        <v>73.260000000000005</v>
      </c>
      <c r="J34" s="28">
        <v>66.31</v>
      </c>
      <c r="K34" s="28">
        <f t="shared" si="2"/>
        <v>69.784999999999997</v>
      </c>
      <c r="L34" s="28">
        <v>62.57</v>
      </c>
      <c r="M34" s="28">
        <v>39.57</v>
      </c>
      <c r="N34" s="28">
        <v>63.64</v>
      </c>
      <c r="O34" s="28">
        <f t="shared" si="3"/>
        <v>55.26</v>
      </c>
      <c r="P34" s="28">
        <v>78.34</v>
      </c>
      <c r="Q34" s="28">
        <v>82.89</v>
      </c>
      <c r="R34" s="28">
        <v>54.01</v>
      </c>
      <c r="S34" s="28">
        <f t="shared" si="4"/>
        <v>68.45</v>
      </c>
      <c r="T34" s="28">
        <v>62.83</v>
      </c>
      <c r="U34" s="28">
        <v>31.91</v>
      </c>
      <c r="V34" s="28">
        <f t="shared" si="5"/>
        <v>47.37</v>
      </c>
      <c r="W34" s="28">
        <v>50.27</v>
      </c>
      <c r="X34" s="28">
        <v>60.43</v>
      </c>
      <c r="Y34" s="28">
        <v>82.35</v>
      </c>
      <c r="Z34" s="28">
        <v>77.540000000000006</v>
      </c>
      <c r="AA34" s="40">
        <v>42.25</v>
      </c>
      <c r="AB34" s="41">
        <f t="shared" si="6"/>
        <v>67.38</v>
      </c>
      <c r="AC34" s="33">
        <f t="shared" si="7"/>
        <v>62.286333333333332</v>
      </c>
      <c r="AD34" s="28">
        <v>94.8</v>
      </c>
      <c r="AE34" s="28">
        <v>46.24</v>
      </c>
      <c r="AF34" s="28">
        <v>41.33</v>
      </c>
      <c r="AG34" s="28">
        <f t="shared" si="8"/>
        <v>60.79</v>
      </c>
      <c r="AH34" s="28">
        <v>75.72</v>
      </c>
      <c r="AI34" s="28">
        <v>44.51</v>
      </c>
      <c r="AJ34" s="28">
        <f t="shared" si="9"/>
        <v>60.114999999999995</v>
      </c>
      <c r="AK34" s="28">
        <v>73.989999999999995</v>
      </c>
      <c r="AL34" s="28">
        <v>59.54</v>
      </c>
      <c r="AM34" s="28">
        <f t="shared" si="10"/>
        <v>66.765000000000001</v>
      </c>
      <c r="AN34" s="28">
        <v>72.25</v>
      </c>
      <c r="AO34" s="28">
        <v>52.6</v>
      </c>
      <c r="AP34" s="28">
        <v>52.6</v>
      </c>
      <c r="AQ34" s="28">
        <f t="shared" si="11"/>
        <v>59.15</v>
      </c>
      <c r="AR34" s="28">
        <v>70.52</v>
      </c>
      <c r="AS34" s="28">
        <v>85.55</v>
      </c>
      <c r="AT34" s="28">
        <v>52.6</v>
      </c>
      <c r="AU34" s="28">
        <f t="shared" si="12"/>
        <v>69.075000000000003</v>
      </c>
      <c r="AV34" s="28">
        <v>44.8</v>
      </c>
      <c r="AW34" s="28">
        <v>36.42</v>
      </c>
      <c r="AX34" s="28">
        <f t="shared" si="13"/>
        <v>40.61</v>
      </c>
      <c r="AY34" s="28">
        <v>40.75</v>
      </c>
      <c r="AZ34" s="28">
        <v>68.209999999999994</v>
      </c>
      <c r="BA34" s="28">
        <v>87.86</v>
      </c>
      <c r="BB34" s="28">
        <v>75.14</v>
      </c>
      <c r="BC34" s="28">
        <v>56.07</v>
      </c>
      <c r="BD34" s="44">
        <f t="shared" si="14"/>
        <v>73.023333333333326</v>
      </c>
      <c r="BE34" s="33">
        <f t="shared" si="15"/>
        <v>60.900833333333331</v>
      </c>
      <c r="BF34" s="28">
        <v>96.79</v>
      </c>
      <c r="BG34" s="28">
        <v>43.59</v>
      </c>
      <c r="BH34" s="28">
        <v>31.09</v>
      </c>
      <c r="BI34" s="28">
        <f t="shared" si="16"/>
        <v>57.156666666666666</v>
      </c>
      <c r="BJ34" s="28">
        <v>69.23</v>
      </c>
      <c r="BK34" s="28">
        <v>41.03</v>
      </c>
      <c r="BL34" s="28">
        <f t="shared" si="17"/>
        <v>55.13</v>
      </c>
      <c r="BM34" s="28">
        <v>64.099999999999994</v>
      </c>
      <c r="BN34" s="28">
        <v>60.26</v>
      </c>
      <c r="BO34" s="28">
        <v>63.46</v>
      </c>
      <c r="BP34" s="28">
        <f t="shared" si="18"/>
        <v>61.86</v>
      </c>
      <c r="BQ34" s="28">
        <v>75.959999999999994</v>
      </c>
      <c r="BR34" s="28">
        <v>56.2</v>
      </c>
      <c r="BS34" s="28">
        <f t="shared" si="19"/>
        <v>66.08</v>
      </c>
      <c r="BT34" s="28">
        <v>48.08</v>
      </c>
      <c r="BU34" s="28">
        <v>73.400000000000006</v>
      </c>
      <c r="BV34" s="28">
        <v>78.209999999999994</v>
      </c>
      <c r="BW34" s="28">
        <v>66.67</v>
      </c>
      <c r="BX34" s="28">
        <f t="shared" si="20"/>
        <v>72.44</v>
      </c>
      <c r="BY34" s="28">
        <v>71.150000000000006</v>
      </c>
      <c r="BZ34" s="28">
        <v>85.9</v>
      </c>
      <c r="CA34" s="28">
        <v>63.14</v>
      </c>
      <c r="CB34" s="28">
        <v>64.739999999999995</v>
      </c>
      <c r="CC34" s="28">
        <v>39.1</v>
      </c>
      <c r="CD34" s="28">
        <f t="shared" si="21"/>
        <v>51.92</v>
      </c>
      <c r="CE34" s="28">
        <v>63.46</v>
      </c>
      <c r="CF34" s="28">
        <v>60.9</v>
      </c>
      <c r="CG34" s="28">
        <v>51.92</v>
      </c>
      <c r="CH34" s="28">
        <v>71.790000000000006</v>
      </c>
      <c r="CI34" s="28">
        <f t="shared" si="22"/>
        <v>61.536666666666669</v>
      </c>
      <c r="CJ34" s="28">
        <v>58.97</v>
      </c>
      <c r="CK34" s="28">
        <v>41.03</v>
      </c>
      <c r="CL34" s="28">
        <v>41.67</v>
      </c>
      <c r="CM34" s="55">
        <f t="shared" si="23"/>
        <v>61.001372549019607</v>
      </c>
      <c r="CN34" s="47"/>
      <c r="CO34" s="47"/>
      <c r="CP34" s="25">
        <v>55.77</v>
      </c>
      <c r="CQ34" s="25">
        <v>53.53</v>
      </c>
      <c r="CR34" s="49">
        <v>33.97</v>
      </c>
      <c r="CS34" s="52">
        <f t="shared" si="24"/>
        <v>43.75</v>
      </c>
      <c r="CT34" s="57">
        <f t="shared" si="25"/>
        <v>49.760000000000005</v>
      </c>
    </row>
    <row r="35" spans="1:98" x14ac:dyDescent="0.25">
      <c r="A35" s="20" t="s">
        <v>31</v>
      </c>
      <c r="B35" s="28">
        <v>97.25</v>
      </c>
      <c r="C35" s="28">
        <v>44.28</v>
      </c>
      <c r="D35" s="28">
        <v>38.35</v>
      </c>
      <c r="E35" s="28">
        <f t="shared" si="0"/>
        <v>59.96</v>
      </c>
      <c r="F35" s="28">
        <v>86.65</v>
      </c>
      <c r="G35" s="28">
        <v>44.92</v>
      </c>
      <c r="H35" s="28">
        <f t="shared" si="1"/>
        <v>65.784999999999997</v>
      </c>
      <c r="I35" s="28">
        <v>82.42</v>
      </c>
      <c r="J35" s="28">
        <v>64.19</v>
      </c>
      <c r="K35" s="28">
        <f t="shared" si="2"/>
        <v>73.305000000000007</v>
      </c>
      <c r="L35" s="28">
        <v>67.58</v>
      </c>
      <c r="M35" s="28">
        <v>61.86</v>
      </c>
      <c r="N35" s="28">
        <v>84.32</v>
      </c>
      <c r="O35" s="28">
        <f t="shared" si="3"/>
        <v>71.25333333333333</v>
      </c>
      <c r="P35" s="28">
        <v>79.239999999999995</v>
      </c>
      <c r="Q35" s="28">
        <v>67.16</v>
      </c>
      <c r="R35" s="28">
        <v>55.51</v>
      </c>
      <c r="S35" s="28">
        <f t="shared" si="4"/>
        <v>61.334999999999994</v>
      </c>
      <c r="T35" s="28">
        <v>69.39</v>
      </c>
      <c r="U35" s="28">
        <v>32.630000000000003</v>
      </c>
      <c r="V35" s="28">
        <f t="shared" si="5"/>
        <v>51.010000000000005</v>
      </c>
      <c r="W35" s="28">
        <v>53.71</v>
      </c>
      <c r="X35" s="28">
        <v>65.680000000000007</v>
      </c>
      <c r="Y35" s="28">
        <v>84.75</v>
      </c>
      <c r="Z35" s="28">
        <v>71.819999999999993</v>
      </c>
      <c r="AA35" s="40">
        <v>46.61</v>
      </c>
      <c r="AB35" s="41">
        <f t="shared" si="6"/>
        <v>67.726666666666674</v>
      </c>
      <c r="AC35" s="33">
        <f t="shared" si="7"/>
        <v>64.900500000000008</v>
      </c>
      <c r="AD35" s="28">
        <v>98.06</v>
      </c>
      <c r="AE35" s="28">
        <v>46.7</v>
      </c>
      <c r="AF35" s="28">
        <v>42.82</v>
      </c>
      <c r="AG35" s="28">
        <f t="shared" si="8"/>
        <v>62.526666666666664</v>
      </c>
      <c r="AH35" s="28">
        <v>83.3</v>
      </c>
      <c r="AI35" s="28">
        <v>45.63</v>
      </c>
      <c r="AJ35" s="28">
        <f t="shared" si="9"/>
        <v>64.465000000000003</v>
      </c>
      <c r="AK35" s="28">
        <v>78.349999999999994</v>
      </c>
      <c r="AL35" s="28">
        <v>50.68</v>
      </c>
      <c r="AM35" s="28">
        <f t="shared" si="10"/>
        <v>64.515000000000001</v>
      </c>
      <c r="AN35" s="28">
        <v>82.14</v>
      </c>
      <c r="AO35" s="28">
        <v>74.56</v>
      </c>
      <c r="AP35" s="28">
        <v>81.55</v>
      </c>
      <c r="AQ35" s="28">
        <f t="shared" si="11"/>
        <v>79.416666666666671</v>
      </c>
      <c r="AR35" s="28">
        <v>78.739999999999995</v>
      </c>
      <c r="AS35" s="28">
        <v>82.14</v>
      </c>
      <c r="AT35" s="28">
        <v>50.1</v>
      </c>
      <c r="AU35" s="28">
        <f t="shared" si="12"/>
        <v>66.12</v>
      </c>
      <c r="AV35" s="28">
        <v>57.86</v>
      </c>
      <c r="AW35" s="28">
        <v>37.15</v>
      </c>
      <c r="AX35" s="28">
        <f t="shared" si="13"/>
        <v>47.504999999999995</v>
      </c>
      <c r="AY35" s="28">
        <v>56.21</v>
      </c>
      <c r="AZ35" s="28">
        <v>75.53</v>
      </c>
      <c r="BA35" s="28">
        <v>81.55</v>
      </c>
      <c r="BB35" s="28">
        <v>75.34</v>
      </c>
      <c r="BC35" s="28">
        <v>38.450000000000003</v>
      </c>
      <c r="BD35" s="44">
        <f t="shared" si="14"/>
        <v>65.11333333333333</v>
      </c>
      <c r="BE35" s="33">
        <f t="shared" si="15"/>
        <v>66.014166666666668</v>
      </c>
      <c r="BF35" s="28">
        <v>94.33</v>
      </c>
      <c r="BG35" s="28">
        <v>33.92</v>
      </c>
      <c r="BH35" s="28">
        <v>29.67</v>
      </c>
      <c r="BI35" s="28">
        <f t="shared" si="16"/>
        <v>52.640000000000008</v>
      </c>
      <c r="BJ35" s="28">
        <v>79.2</v>
      </c>
      <c r="BK35" s="28">
        <v>36.17</v>
      </c>
      <c r="BL35" s="28">
        <f t="shared" si="17"/>
        <v>57.685000000000002</v>
      </c>
      <c r="BM35" s="28">
        <v>66.55</v>
      </c>
      <c r="BN35" s="28">
        <v>53.19</v>
      </c>
      <c r="BO35" s="28">
        <v>83.45</v>
      </c>
      <c r="BP35" s="28">
        <f t="shared" si="18"/>
        <v>68.319999999999993</v>
      </c>
      <c r="BQ35" s="28">
        <v>77.19</v>
      </c>
      <c r="BR35" s="28">
        <v>38.06</v>
      </c>
      <c r="BS35" s="28">
        <f t="shared" si="19"/>
        <v>57.625</v>
      </c>
      <c r="BT35" s="28">
        <v>44.92</v>
      </c>
      <c r="BU35" s="28">
        <v>68.319999999999993</v>
      </c>
      <c r="BV35" s="28">
        <v>85.58</v>
      </c>
      <c r="BW35" s="28">
        <v>77.069999999999993</v>
      </c>
      <c r="BX35" s="28">
        <f t="shared" si="20"/>
        <v>81.324999999999989</v>
      </c>
      <c r="BY35" s="28">
        <v>71.63</v>
      </c>
      <c r="BZ35" s="28">
        <v>86.05</v>
      </c>
      <c r="CA35" s="28">
        <v>70.8</v>
      </c>
      <c r="CB35" s="28">
        <v>60.76</v>
      </c>
      <c r="CC35" s="28">
        <v>56.5</v>
      </c>
      <c r="CD35" s="28">
        <f t="shared" si="21"/>
        <v>58.629999999999995</v>
      </c>
      <c r="CE35" s="28">
        <v>37.35</v>
      </c>
      <c r="CF35" s="28">
        <v>57.92</v>
      </c>
      <c r="CG35" s="28">
        <v>58.16</v>
      </c>
      <c r="CH35" s="28">
        <v>55.32</v>
      </c>
      <c r="CI35" s="28">
        <f t="shared" si="22"/>
        <v>57.133333333333333</v>
      </c>
      <c r="CJ35" s="28">
        <v>53.19</v>
      </c>
      <c r="CK35" s="28">
        <v>31.21</v>
      </c>
      <c r="CL35" s="28">
        <v>28.13</v>
      </c>
      <c r="CM35" s="55">
        <f t="shared" si="23"/>
        <v>58.324019607843134</v>
      </c>
      <c r="CN35" s="47"/>
      <c r="CO35" s="47"/>
      <c r="CP35" s="25">
        <v>66.31</v>
      </c>
      <c r="CQ35" s="25">
        <v>34.159999999999997</v>
      </c>
      <c r="CR35" s="49">
        <v>26.71</v>
      </c>
      <c r="CS35" s="52">
        <f t="shared" si="24"/>
        <v>30.434999999999999</v>
      </c>
      <c r="CT35" s="57">
        <f t="shared" si="25"/>
        <v>48.372500000000002</v>
      </c>
    </row>
    <row r="36" spans="1:98" x14ac:dyDescent="0.25">
      <c r="A36" s="20" t="s">
        <v>32</v>
      </c>
      <c r="B36" s="28">
        <v>97.86</v>
      </c>
      <c r="C36" s="28">
        <v>39.29</v>
      </c>
      <c r="D36" s="28">
        <v>36.07</v>
      </c>
      <c r="E36" s="28">
        <f t="shared" si="0"/>
        <v>57.74</v>
      </c>
      <c r="F36" s="28">
        <v>77.5</v>
      </c>
      <c r="G36" s="28">
        <v>43.21</v>
      </c>
      <c r="H36" s="28">
        <f t="shared" si="1"/>
        <v>60.355000000000004</v>
      </c>
      <c r="I36" s="28">
        <v>75.36</v>
      </c>
      <c r="J36" s="28">
        <v>58.93</v>
      </c>
      <c r="K36" s="28">
        <f t="shared" si="2"/>
        <v>67.144999999999996</v>
      </c>
      <c r="L36" s="28">
        <v>73.209999999999994</v>
      </c>
      <c r="M36" s="28">
        <v>56.79</v>
      </c>
      <c r="N36" s="28">
        <v>70</v>
      </c>
      <c r="O36" s="28">
        <f t="shared" si="3"/>
        <v>66.666666666666671</v>
      </c>
      <c r="P36" s="28">
        <v>69.290000000000006</v>
      </c>
      <c r="Q36" s="28">
        <v>74.64</v>
      </c>
      <c r="R36" s="28">
        <v>58.21</v>
      </c>
      <c r="S36" s="28">
        <f t="shared" si="4"/>
        <v>66.424999999999997</v>
      </c>
      <c r="T36" s="28">
        <v>51.43</v>
      </c>
      <c r="U36" s="28">
        <v>27.98</v>
      </c>
      <c r="V36" s="28">
        <f t="shared" si="5"/>
        <v>39.704999999999998</v>
      </c>
      <c r="W36" s="28">
        <v>51.25</v>
      </c>
      <c r="X36" s="28">
        <v>67.319999999999993</v>
      </c>
      <c r="Y36" s="28">
        <v>83.21</v>
      </c>
      <c r="Z36" s="28">
        <v>73.569999999999993</v>
      </c>
      <c r="AA36" s="40">
        <v>48.93</v>
      </c>
      <c r="AB36" s="41">
        <f t="shared" si="6"/>
        <v>68.569999999999993</v>
      </c>
      <c r="AC36" s="33">
        <f t="shared" si="7"/>
        <v>61.446666666666673</v>
      </c>
      <c r="AD36" s="28">
        <v>97.75</v>
      </c>
      <c r="AE36" s="28">
        <v>50.64</v>
      </c>
      <c r="AF36" s="28">
        <v>36.659999999999997</v>
      </c>
      <c r="AG36" s="28">
        <f t="shared" si="8"/>
        <v>61.68333333333333</v>
      </c>
      <c r="AH36" s="28">
        <v>80.709999999999994</v>
      </c>
      <c r="AI36" s="28">
        <v>45.66</v>
      </c>
      <c r="AJ36" s="28">
        <f t="shared" si="9"/>
        <v>63.184999999999995</v>
      </c>
      <c r="AK36" s="28">
        <v>77.650000000000006</v>
      </c>
      <c r="AL36" s="28">
        <v>51.13</v>
      </c>
      <c r="AM36" s="28">
        <f t="shared" si="10"/>
        <v>64.39</v>
      </c>
      <c r="AN36" s="28">
        <v>72.989999999999995</v>
      </c>
      <c r="AO36" s="28">
        <v>63.34</v>
      </c>
      <c r="AP36" s="28">
        <v>73.63</v>
      </c>
      <c r="AQ36" s="28">
        <f t="shared" si="11"/>
        <v>69.986666666666665</v>
      </c>
      <c r="AR36" s="28">
        <v>72.510000000000005</v>
      </c>
      <c r="AS36" s="28">
        <v>79.099999999999994</v>
      </c>
      <c r="AT36" s="28">
        <v>54.98</v>
      </c>
      <c r="AU36" s="28">
        <f t="shared" si="12"/>
        <v>67.039999999999992</v>
      </c>
      <c r="AV36" s="28">
        <v>55.31</v>
      </c>
      <c r="AW36" s="28">
        <v>38.69</v>
      </c>
      <c r="AX36" s="28">
        <f t="shared" si="13"/>
        <v>47</v>
      </c>
      <c r="AY36" s="28">
        <v>58.52</v>
      </c>
      <c r="AZ36" s="28">
        <v>69.77</v>
      </c>
      <c r="BA36" s="28">
        <v>85.85</v>
      </c>
      <c r="BB36" s="28">
        <v>78.78</v>
      </c>
      <c r="BC36" s="28">
        <v>53.05</v>
      </c>
      <c r="BD36" s="44">
        <f t="shared" si="14"/>
        <v>72.56</v>
      </c>
      <c r="BE36" s="33">
        <f t="shared" si="15"/>
        <v>64.664500000000004</v>
      </c>
      <c r="BF36" s="28">
        <v>97.85</v>
      </c>
      <c r="BG36" s="28">
        <v>42.92</v>
      </c>
      <c r="BH36" s="28">
        <v>29.18</v>
      </c>
      <c r="BI36" s="28">
        <f t="shared" si="16"/>
        <v>56.65</v>
      </c>
      <c r="BJ36" s="28">
        <v>78.97</v>
      </c>
      <c r="BK36" s="28">
        <v>48.07</v>
      </c>
      <c r="BL36" s="28">
        <f t="shared" si="17"/>
        <v>63.519999999999996</v>
      </c>
      <c r="BM36" s="28">
        <v>58.58</v>
      </c>
      <c r="BN36" s="28">
        <v>52.36</v>
      </c>
      <c r="BO36" s="28">
        <v>74.680000000000007</v>
      </c>
      <c r="BP36" s="28">
        <f t="shared" si="18"/>
        <v>63.52</v>
      </c>
      <c r="BQ36" s="28">
        <v>83.05</v>
      </c>
      <c r="BR36" s="28">
        <v>58.23</v>
      </c>
      <c r="BS36" s="28">
        <f t="shared" si="19"/>
        <v>70.64</v>
      </c>
      <c r="BT36" s="28">
        <v>51.93</v>
      </c>
      <c r="BU36" s="28">
        <v>68.67</v>
      </c>
      <c r="BV36" s="28">
        <v>88.84</v>
      </c>
      <c r="BW36" s="28">
        <v>79.400000000000006</v>
      </c>
      <c r="BX36" s="28">
        <f t="shared" si="20"/>
        <v>84.12</v>
      </c>
      <c r="BY36" s="28">
        <v>77.25</v>
      </c>
      <c r="BZ36" s="28">
        <v>86.7</v>
      </c>
      <c r="CA36" s="28">
        <v>73.61</v>
      </c>
      <c r="CB36" s="28">
        <v>56.65</v>
      </c>
      <c r="CC36" s="28">
        <v>60.09</v>
      </c>
      <c r="CD36" s="28">
        <f t="shared" si="21"/>
        <v>58.370000000000005</v>
      </c>
      <c r="CE36" s="28">
        <v>50.21</v>
      </c>
      <c r="CF36" s="28">
        <v>51.5</v>
      </c>
      <c r="CG36" s="28">
        <v>54.51</v>
      </c>
      <c r="CH36" s="28">
        <v>61.8</v>
      </c>
      <c r="CI36" s="28">
        <f t="shared" si="22"/>
        <v>55.936666666666667</v>
      </c>
      <c r="CJ36" s="28">
        <v>66.95</v>
      </c>
      <c r="CK36" s="28">
        <v>34.119999999999997</v>
      </c>
      <c r="CL36" s="28">
        <v>38.409999999999997</v>
      </c>
      <c r="CM36" s="55">
        <f t="shared" si="23"/>
        <v>62.3050980392157</v>
      </c>
      <c r="CN36" s="47"/>
      <c r="CO36" s="47"/>
      <c r="CP36" s="25">
        <v>63.3</v>
      </c>
      <c r="CQ36" s="25">
        <v>43.35</v>
      </c>
      <c r="CR36" s="49">
        <v>33.909999999999997</v>
      </c>
      <c r="CS36" s="52">
        <f t="shared" si="24"/>
        <v>38.629999999999995</v>
      </c>
      <c r="CT36" s="57">
        <f t="shared" si="25"/>
        <v>50.964999999999996</v>
      </c>
    </row>
    <row r="37" spans="1:98" x14ac:dyDescent="0.25">
      <c r="A37" s="20" t="s">
        <v>51</v>
      </c>
      <c r="B37" s="28">
        <v>97.45</v>
      </c>
      <c r="C37" s="28">
        <v>42.99</v>
      </c>
      <c r="D37" s="28">
        <v>32.17</v>
      </c>
      <c r="E37" s="28">
        <f t="shared" si="0"/>
        <v>57.536666666666669</v>
      </c>
      <c r="F37" s="28">
        <v>65.61</v>
      </c>
      <c r="G37" s="28">
        <v>29.94</v>
      </c>
      <c r="H37" s="28">
        <f t="shared" si="1"/>
        <v>47.774999999999999</v>
      </c>
      <c r="I37" s="28">
        <v>68.150000000000006</v>
      </c>
      <c r="J37" s="28">
        <v>49.04</v>
      </c>
      <c r="K37" s="28">
        <f t="shared" si="2"/>
        <v>58.594999999999999</v>
      </c>
      <c r="L37" s="28">
        <v>56.69</v>
      </c>
      <c r="M37" s="28">
        <v>52.87</v>
      </c>
      <c r="N37" s="28">
        <v>49.04</v>
      </c>
      <c r="O37" s="28">
        <f t="shared" si="3"/>
        <v>52.866666666666667</v>
      </c>
      <c r="P37" s="28">
        <v>69.75</v>
      </c>
      <c r="Q37" s="28">
        <v>78.34</v>
      </c>
      <c r="R37" s="28">
        <v>39.49</v>
      </c>
      <c r="S37" s="28">
        <f t="shared" si="4"/>
        <v>58.915000000000006</v>
      </c>
      <c r="T37" s="28">
        <v>53.18</v>
      </c>
      <c r="U37" s="28">
        <v>33.549999999999997</v>
      </c>
      <c r="V37" s="28">
        <f t="shared" si="5"/>
        <v>43.364999999999995</v>
      </c>
      <c r="W37" s="28">
        <v>53.18</v>
      </c>
      <c r="X37" s="28">
        <v>71.66</v>
      </c>
      <c r="Y37" s="28">
        <v>85.99</v>
      </c>
      <c r="Z37" s="28">
        <v>70.06</v>
      </c>
      <c r="AA37" s="40">
        <v>42.04</v>
      </c>
      <c r="AB37" s="41">
        <f t="shared" si="6"/>
        <v>66.03</v>
      </c>
      <c r="AC37" s="33">
        <f t="shared" si="7"/>
        <v>57.967333333333329</v>
      </c>
      <c r="AD37" s="28">
        <v>98.22</v>
      </c>
      <c r="AE37" s="28">
        <v>48.52</v>
      </c>
      <c r="AF37" s="28">
        <v>37.57</v>
      </c>
      <c r="AG37" s="28">
        <f t="shared" si="8"/>
        <v>61.436666666666667</v>
      </c>
      <c r="AH37" s="28">
        <v>65.680000000000007</v>
      </c>
      <c r="AI37" s="28">
        <v>39.64</v>
      </c>
      <c r="AJ37" s="28">
        <f t="shared" si="9"/>
        <v>52.660000000000004</v>
      </c>
      <c r="AK37" s="28">
        <v>71.3</v>
      </c>
      <c r="AL37" s="28">
        <v>57.99</v>
      </c>
      <c r="AM37" s="28">
        <f t="shared" si="10"/>
        <v>64.644999999999996</v>
      </c>
      <c r="AN37" s="28">
        <v>76.33</v>
      </c>
      <c r="AO37" s="28">
        <v>63.91</v>
      </c>
      <c r="AP37" s="28">
        <v>78.7</v>
      </c>
      <c r="AQ37" s="28">
        <f t="shared" si="11"/>
        <v>72.98</v>
      </c>
      <c r="AR37" s="28">
        <v>69.53</v>
      </c>
      <c r="AS37" s="28">
        <v>74.56</v>
      </c>
      <c r="AT37" s="28">
        <v>55.03</v>
      </c>
      <c r="AU37" s="28">
        <f t="shared" si="12"/>
        <v>64.795000000000002</v>
      </c>
      <c r="AV37" s="28">
        <v>68.34</v>
      </c>
      <c r="AW37" s="28">
        <v>45.17</v>
      </c>
      <c r="AX37" s="28">
        <f t="shared" si="13"/>
        <v>56.755000000000003</v>
      </c>
      <c r="AY37" s="28">
        <v>65.98</v>
      </c>
      <c r="AZ37" s="28">
        <v>71.89</v>
      </c>
      <c r="BA37" s="28">
        <v>86.39</v>
      </c>
      <c r="BB37" s="28">
        <v>69.819999999999993</v>
      </c>
      <c r="BC37" s="28">
        <v>48.52</v>
      </c>
      <c r="BD37" s="44">
        <f t="shared" si="14"/>
        <v>68.243333333333325</v>
      </c>
      <c r="BE37" s="33">
        <f t="shared" si="15"/>
        <v>64.891500000000008</v>
      </c>
      <c r="BF37" s="28">
        <v>97.66</v>
      </c>
      <c r="BG37" s="28">
        <v>39.840000000000003</v>
      </c>
      <c r="BH37" s="28">
        <v>32.81</v>
      </c>
      <c r="BI37" s="28">
        <f t="shared" si="16"/>
        <v>56.77</v>
      </c>
      <c r="BJ37" s="28">
        <v>72.66</v>
      </c>
      <c r="BK37" s="28">
        <v>45.31</v>
      </c>
      <c r="BL37" s="28">
        <f t="shared" si="17"/>
        <v>58.984999999999999</v>
      </c>
      <c r="BM37" s="28">
        <v>60.16</v>
      </c>
      <c r="BN37" s="28">
        <v>58.59</v>
      </c>
      <c r="BO37" s="28">
        <v>73.44</v>
      </c>
      <c r="BP37" s="28">
        <f t="shared" si="18"/>
        <v>66.015000000000001</v>
      </c>
      <c r="BQ37" s="28">
        <v>82.81</v>
      </c>
      <c r="BR37" s="28">
        <v>43.75</v>
      </c>
      <c r="BS37" s="28">
        <f t="shared" si="19"/>
        <v>63.28</v>
      </c>
      <c r="BT37" s="28">
        <v>43.36</v>
      </c>
      <c r="BU37" s="28">
        <v>75</v>
      </c>
      <c r="BV37" s="28">
        <v>75.78</v>
      </c>
      <c r="BW37" s="28">
        <v>69.53</v>
      </c>
      <c r="BX37" s="28">
        <f t="shared" si="20"/>
        <v>72.655000000000001</v>
      </c>
      <c r="BY37" s="28">
        <v>71.09</v>
      </c>
      <c r="BZ37" s="28">
        <v>82.81</v>
      </c>
      <c r="CA37" s="28">
        <v>71.88</v>
      </c>
      <c r="CB37" s="28">
        <v>62.89</v>
      </c>
      <c r="CC37" s="28">
        <v>60.94</v>
      </c>
      <c r="CD37" s="28">
        <f t="shared" si="21"/>
        <v>61.914999999999999</v>
      </c>
      <c r="CE37" s="28">
        <v>46.09</v>
      </c>
      <c r="CF37" s="28">
        <v>53.91</v>
      </c>
      <c r="CG37" s="28">
        <v>67.19</v>
      </c>
      <c r="CH37" s="28">
        <v>64.84</v>
      </c>
      <c r="CI37" s="28">
        <f t="shared" si="22"/>
        <v>61.98</v>
      </c>
      <c r="CJ37" s="28">
        <v>60.16</v>
      </c>
      <c r="CK37" s="28">
        <v>41.02</v>
      </c>
      <c r="CL37" s="28">
        <v>42.97</v>
      </c>
      <c r="CM37" s="55">
        <f t="shared" si="23"/>
        <v>60.949411764705872</v>
      </c>
      <c r="CN37" s="47"/>
      <c r="CO37" s="47"/>
      <c r="CP37" s="25">
        <v>66.8</v>
      </c>
      <c r="CQ37" s="25">
        <v>37.5</v>
      </c>
      <c r="CR37" s="49">
        <v>25</v>
      </c>
      <c r="CS37" s="52">
        <f t="shared" si="24"/>
        <v>31.25</v>
      </c>
      <c r="CT37" s="57">
        <f t="shared" si="25"/>
        <v>49.024999999999999</v>
      </c>
    </row>
    <row r="38" spans="1:98" x14ac:dyDescent="0.25">
      <c r="A38" s="20" t="s">
        <v>33</v>
      </c>
      <c r="B38" s="28">
        <v>97.99</v>
      </c>
      <c r="C38" s="28">
        <v>40.880000000000003</v>
      </c>
      <c r="D38" s="28">
        <v>38.229999999999997</v>
      </c>
      <c r="E38" s="28">
        <f t="shared" si="0"/>
        <v>59.033333333333331</v>
      </c>
      <c r="F38" s="28">
        <v>73.09</v>
      </c>
      <c r="G38" s="28">
        <v>43.01</v>
      </c>
      <c r="H38" s="28">
        <f t="shared" si="1"/>
        <v>58.05</v>
      </c>
      <c r="I38" s="28">
        <v>67.37</v>
      </c>
      <c r="J38" s="28">
        <v>54.08</v>
      </c>
      <c r="K38" s="28">
        <f t="shared" si="2"/>
        <v>60.725000000000001</v>
      </c>
      <c r="L38" s="28">
        <v>60.28</v>
      </c>
      <c r="M38" s="28">
        <v>61.9</v>
      </c>
      <c r="N38" s="28">
        <v>66.75</v>
      </c>
      <c r="O38" s="28">
        <f t="shared" si="3"/>
        <v>62.976666666666667</v>
      </c>
      <c r="P38" s="28">
        <v>74.42</v>
      </c>
      <c r="Q38" s="28">
        <v>72.959999999999994</v>
      </c>
      <c r="R38" s="28">
        <v>43.21</v>
      </c>
      <c r="S38" s="28">
        <f t="shared" si="4"/>
        <v>58.084999999999994</v>
      </c>
      <c r="T38" s="28">
        <v>63.62</v>
      </c>
      <c r="U38" s="28">
        <v>31.31</v>
      </c>
      <c r="V38" s="28">
        <f t="shared" si="5"/>
        <v>47.464999999999996</v>
      </c>
      <c r="W38" s="28">
        <v>43.76</v>
      </c>
      <c r="X38" s="28">
        <v>71.959999999999994</v>
      </c>
      <c r="Y38" s="28">
        <v>82.86</v>
      </c>
      <c r="Z38" s="28">
        <v>72.510000000000005</v>
      </c>
      <c r="AA38" s="40">
        <v>40.49</v>
      </c>
      <c r="AB38" s="41">
        <f t="shared" si="6"/>
        <v>65.286666666666676</v>
      </c>
      <c r="AC38" s="33">
        <f t="shared" si="7"/>
        <v>60.176166666666653</v>
      </c>
      <c r="AD38" s="28">
        <v>97.01</v>
      </c>
      <c r="AE38" s="28">
        <v>41.8</v>
      </c>
      <c r="AF38" s="28">
        <v>39.86</v>
      </c>
      <c r="AG38" s="28">
        <f t="shared" si="8"/>
        <v>59.556666666666672</v>
      </c>
      <c r="AH38" s="28">
        <v>73.89</v>
      </c>
      <c r="AI38" s="28">
        <v>43.18</v>
      </c>
      <c r="AJ38" s="28">
        <f t="shared" si="9"/>
        <v>58.534999999999997</v>
      </c>
      <c r="AK38" s="28">
        <v>71.400000000000006</v>
      </c>
      <c r="AL38" s="28">
        <v>52.16</v>
      </c>
      <c r="AM38" s="28">
        <f t="shared" si="10"/>
        <v>61.78</v>
      </c>
      <c r="AN38" s="28">
        <v>67.459999999999994</v>
      </c>
      <c r="AO38" s="28">
        <v>60.42</v>
      </c>
      <c r="AP38" s="28">
        <v>67.959999999999994</v>
      </c>
      <c r="AQ38" s="28">
        <f t="shared" si="11"/>
        <v>65.279999999999987</v>
      </c>
      <c r="AR38" s="28">
        <v>70.040000000000006</v>
      </c>
      <c r="AS38" s="28">
        <v>73.28</v>
      </c>
      <c r="AT38" s="28">
        <v>45.57</v>
      </c>
      <c r="AU38" s="28">
        <f t="shared" si="12"/>
        <v>59.424999999999997</v>
      </c>
      <c r="AV38" s="28">
        <v>60.12</v>
      </c>
      <c r="AW38" s="28">
        <v>30.03</v>
      </c>
      <c r="AX38" s="28">
        <f t="shared" si="13"/>
        <v>45.075000000000003</v>
      </c>
      <c r="AY38" s="28">
        <v>46.59</v>
      </c>
      <c r="AZ38" s="28">
        <v>70.150000000000006</v>
      </c>
      <c r="BA38" s="28">
        <v>83.76</v>
      </c>
      <c r="BB38" s="28">
        <v>72.39</v>
      </c>
      <c r="BC38" s="28">
        <v>47.67</v>
      </c>
      <c r="BD38" s="44">
        <f t="shared" si="14"/>
        <v>67.94</v>
      </c>
      <c r="BE38" s="33">
        <f t="shared" si="15"/>
        <v>60.43716666666667</v>
      </c>
      <c r="BF38" s="28">
        <v>95.51</v>
      </c>
      <c r="BG38" s="28">
        <v>34.61</v>
      </c>
      <c r="BH38" s="28">
        <v>34.29</v>
      </c>
      <c r="BI38" s="28">
        <f t="shared" si="16"/>
        <v>54.803333333333335</v>
      </c>
      <c r="BJ38" s="28">
        <v>72.17</v>
      </c>
      <c r="BK38" s="28">
        <v>45.06</v>
      </c>
      <c r="BL38" s="28">
        <f t="shared" si="17"/>
        <v>58.615000000000002</v>
      </c>
      <c r="BM38" s="28">
        <v>57.32</v>
      </c>
      <c r="BN38" s="28">
        <v>51.26</v>
      </c>
      <c r="BO38" s="28">
        <v>69.03</v>
      </c>
      <c r="BP38" s="28">
        <f t="shared" si="18"/>
        <v>60.144999999999996</v>
      </c>
      <c r="BQ38" s="28">
        <v>72.8</v>
      </c>
      <c r="BR38" s="28">
        <v>37.130000000000003</v>
      </c>
      <c r="BS38" s="28">
        <f t="shared" si="19"/>
        <v>54.965000000000003</v>
      </c>
      <c r="BT38" s="28">
        <v>33.799999999999997</v>
      </c>
      <c r="BU38" s="28">
        <v>72.31</v>
      </c>
      <c r="BV38" s="28">
        <v>85.01</v>
      </c>
      <c r="BW38" s="28">
        <v>79.08</v>
      </c>
      <c r="BX38" s="28">
        <f t="shared" si="20"/>
        <v>82.045000000000002</v>
      </c>
      <c r="BY38" s="28">
        <v>66.16</v>
      </c>
      <c r="BZ38" s="28">
        <v>80.88</v>
      </c>
      <c r="CA38" s="28">
        <v>68.63</v>
      </c>
      <c r="CB38" s="28">
        <v>62.39</v>
      </c>
      <c r="CC38" s="28">
        <v>50.54</v>
      </c>
      <c r="CD38" s="28">
        <f t="shared" si="21"/>
        <v>56.465000000000003</v>
      </c>
      <c r="CE38" s="28">
        <v>43.99</v>
      </c>
      <c r="CF38" s="28">
        <v>50.18</v>
      </c>
      <c r="CG38" s="28">
        <v>54.4</v>
      </c>
      <c r="CH38" s="28">
        <v>55.12</v>
      </c>
      <c r="CI38" s="28">
        <f t="shared" si="22"/>
        <v>53.233333333333327</v>
      </c>
      <c r="CJ38" s="28">
        <v>60.41</v>
      </c>
      <c r="CK38" s="28">
        <v>33.35</v>
      </c>
      <c r="CL38" s="28">
        <v>46.36</v>
      </c>
      <c r="CM38" s="55">
        <f t="shared" si="23"/>
        <v>57.851862745098046</v>
      </c>
      <c r="CN38" s="47"/>
      <c r="CO38" s="47"/>
      <c r="CP38" s="25">
        <v>56.28</v>
      </c>
      <c r="CQ38" s="25">
        <v>39.86</v>
      </c>
      <c r="CR38" s="49">
        <v>32.68</v>
      </c>
      <c r="CS38" s="52">
        <f t="shared" si="24"/>
        <v>36.269999999999996</v>
      </c>
      <c r="CT38" s="57">
        <f t="shared" si="25"/>
        <v>46.274999999999999</v>
      </c>
    </row>
    <row r="39" spans="1:98" x14ac:dyDescent="0.25">
      <c r="A39" s="20" t="s">
        <v>34</v>
      </c>
      <c r="B39" s="28">
        <v>94.31</v>
      </c>
      <c r="C39" s="28">
        <v>43.71</v>
      </c>
      <c r="D39" s="28">
        <v>36.08</v>
      </c>
      <c r="E39" s="28">
        <f t="shared" si="0"/>
        <v>58.033333333333339</v>
      </c>
      <c r="F39" s="28">
        <v>75.45</v>
      </c>
      <c r="G39" s="28">
        <v>57.49</v>
      </c>
      <c r="H39" s="28">
        <f t="shared" si="1"/>
        <v>66.47</v>
      </c>
      <c r="I39" s="28">
        <v>70.81</v>
      </c>
      <c r="J39" s="28">
        <v>51.8</v>
      </c>
      <c r="K39" s="28">
        <f t="shared" si="2"/>
        <v>61.305</v>
      </c>
      <c r="L39" s="28">
        <v>69.760000000000005</v>
      </c>
      <c r="M39" s="28">
        <v>71.56</v>
      </c>
      <c r="N39" s="28">
        <v>72.459999999999994</v>
      </c>
      <c r="O39" s="28">
        <f t="shared" si="3"/>
        <v>71.259999999999991</v>
      </c>
      <c r="P39" s="28">
        <v>68.56</v>
      </c>
      <c r="Q39" s="28">
        <v>71.86</v>
      </c>
      <c r="R39" s="28">
        <v>50</v>
      </c>
      <c r="S39" s="28">
        <f t="shared" si="4"/>
        <v>60.93</v>
      </c>
      <c r="T39" s="28">
        <v>61.53</v>
      </c>
      <c r="U39" s="28">
        <v>31.74</v>
      </c>
      <c r="V39" s="28">
        <f t="shared" si="5"/>
        <v>46.634999999999998</v>
      </c>
      <c r="W39" s="28">
        <v>46.41</v>
      </c>
      <c r="X39" s="28">
        <v>74.849999999999994</v>
      </c>
      <c r="Y39" s="28">
        <v>74.55</v>
      </c>
      <c r="Z39" s="28">
        <v>59.28</v>
      </c>
      <c r="AA39" s="40">
        <v>45.81</v>
      </c>
      <c r="AB39" s="41">
        <f t="shared" si="6"/>
        <v>59.879999999999995</v>
      </c>
      <c r="AC39" s="33">
        <f t="shared" si="7"/>
        <v>61.433333333333337</v>
      </c>
      <c r="AD39" s="28">
        <v>96.26</v>
      </c>
      <c r="AE39" s="28">
        <v>37.53</v>
      </c>
      <c r="AF39" s="28">
        <v>29.93</v>
      </c>
      <c r="AG39" s="28">
        <f t="shared" si="8"/>
        <v>54.573333333333345</v>
      </c>
      <c r="AH39" s="28">
        <v>66.83</v>
      </c>
      <c r="AI39" s="28">
        <v>34.159999999999997</v>
      </c>
      <c r="AJ39" s="28">
        <f t="shared" si="9"/>
        <v>50.494999999999997</v>
      </c>
      <c r="AK39" s="28">
        <v>65.59</v>
      </c>
      <c r="AL39" s="28">
        <v>37.659999999999997</v>
      </c>
      <c r="AM39" s="28">
        <f t="shared" si="10"/>
        <v>51.625</v>
      </c>
      <c r="AN39" s="28">
        <v>73.069999999999993</v>
      </c>
      <c r="AO39" s="28">
        <v>55.11</v>
      </c>
      <c r="AP39" s="28">
        <v>67.08</v>
      </c>
      <c r="AQ39" s="28">
        <f t="shared" si="11"/>
        <v>65.086666666666659</v>
      </c>
      <c r="AR39" s="28">
        <v>68.83</v>
      </c>
      <c r="AS39" s="28">
        <v>69.08</v>
      </c>
      <c r="AT39" s="28">
        <v>41.4</v>
      </c>
      <c r="AU39" s="28">
        <f t="shared" si="12"/>
        <v>55.239999999999995</v>
      </c>
      <c r="AV39" s="28">
        <v>59.23</v>
      </c>
      <c r="AW39" s="28">
        <v>26.85</v>
      </c>
      <c r="AX39" s="28">
        <f t="shared" si="13"/>
        <v>43.04</v>
      </c>
      <c r="AY39" s="28">
        <v>46.76</v>
      </c>
      <c r="AZ39" s="28">
        <v>70.45</v>
      </c>
      <c r="BA39" s="28">
        <v>86.28</v>
      </c>
      <c r="BB39" s="28">
        <v>74.31</v>
      </c>
      <c r="BC39" s="28">
        <v>53.62</v>
      </c>
      <c r="BD39" s="44">
        <f t="shared" si="14"/>
        <v>71.403333333333336</v>
      </c>
      <c r="BE39" s="33">
        <f t="shared" si="15"/>
        <v>57.75033333333333</v>
      </c>
      <c r="BF39" s="28">
        <v>96.15</v>
      </c>
      <c r="BG39" s="28">
        <v>33.65</v>
      </c>
      <c r="BH39" s="28">
        <v>32.049999999999997</v>
      </c>
      <c r="BI39" s="28">
        <f t="shared" si="16"/>
        <v>53.95000000000001</v>
      </c>
      <c r="BJ39" s="28">
        <v>67.31</v>
      </c>
      <c r="BK39" s="28">
        <v>47.76</v>
      </c>
      <c r="BL39" s="28">
        <f t="shared" si="17"/>
        <v>57.534999999999997</v>
      </c>
      <c r="BM39" s="28">
        <v>60.9</v>
      </c>
      <c r="BN39" s="28">
        <v>47.12</v>
      </c>
      <c r="BO39" s="28">
        <v>72.44</v>
      </c>
      <c r="BP39" s="28">
        <f t="shared" si="18"/>
        <v>59.78</v>
      </c>
      <c r="BQ39" s="28">
        <v>82.05</v>
      </c>
      <c r="BR39" s="28">
        <v>38.14</v>
      </c>
      <c r="BS39" s="28">
        <f t="shared" si="19"/>
        <v>60.094999999999999</v>
      </c>
      <c r="BT39" s="28">
        <v>43.43</v>
      </c>
      <c r="BU39" s="28">
        <v>75.48</v>
      </c>
      <c r="BV39" s="28">
        <v>85.58</v>
      </c>
      <c r="BW39" s="28">
        <v>79.81</v>
      </c>
      <c r="BX39" s="28">
        <f t="shared" si="20"/>
        <v>82.694999999999993</v>
      </c>
      <c r="BY39" s="28">
        <v>71.790000000000006</v>
      </c>
      <c r="BZ39" s="28">
        <v>83.33</v>
      </c>
      <c r="CA39" s="28">
        <v>73.08</v>
      </c>
      <c r="CB39" s="28">
        <v>52.08</v>
      </c>
      <c r="CC39" s="28">
        <v>53.21</v>
      </c>
      <c r="CD39" s="28">
        <f t="shared" si="21"/>
        <v>52.644999999999996</v>
      </c>
      <c r="CE39" s="28">
        <v>54.81</v>
      </c>
      <c r="CF39" s="28">
        <v>45.83</v>
      </c>
      <c r="CG39" s="28">
        <v>45.51</v>
      </c>
      <c r="CH39" s="28">
        <v>53.21</v>
      </c>
      <c r="CI39" s="28">
        <f t="shared" si="22"/>
        <v>48.183333333333337</v>
      </c>
      <c r="CJ39" s="28">
        <v>52.88</v>
      </c>
      <c r="CK39" s="28">
        <v>33.01</v>
      </c>
      <c r="CL39" s="28">
        <v>50.64</v>
      </c>
      <c r="CM39" s="55">
        <f t="shared" si="23"/>
        <v>59.660784313725493</v>
      </c>
      <c r="CN39" s="47"/>
      <c r="CO39" s="47"/>
      <c r="CP39" s="25">
        <v>56.57</v>
      </c>
      <c r="CQ39" s="25">
        <v>37.18</v>
      </c>
      <c r="CR39" s="49">
        <v>25</v>
      </c>
      <c r="CS39" s="52">
        <f t="shared" si="24"/>
        <v>31.09</v>
      </c>
      <c r="CT39" s="57">
        <f t="shared" si="25"/>
        <v>43.83</v>
      </c>
    </row>
    <row r="40" spans="1:98" ht="15.75" thickBot="1" x14ac:dyDescent="0.3">
      <c r="A40" s="21" t="s">
        <v>35</v>
      </c>
      <c r="B40" s="28">
        <v>96.6</v>
      </c>
      <c r="C40" s="28">
        <v>58.38</v>
      </c>
      <c r="D40" s="28">
        <v>44.24</v>
      </c>
      <c r="E40" s="28">
        <f t="shared" si="0"/>
        <v>66.406666666666666</v>
      </c>
      <c r="F40" s="28">
        <v>77.75</v>
      </c>
      <c r="G40" s="28">
        <v>60.73</v>
      </c>
      <c r="H40" s="28">
        <f t="shared" si="1"/>
        <v>69.239999999999995</v>
      </c>
      <c r="I40" s="28">
        <v>79.58</v>
      </c>
      <c r="J40" s="28">
        <v>66.489999999999995</v>
      </c>
      <c r="K40" s="28">
        <f t="shared" si="2"/>
        <v>73.034999999999997</v>
      </c>
      <c r="L40" s="28">
        <v>77.75</v>
      </c>
      <c r="M40" s="28">
        <v>65.97</v>
      </c>
      <c r="N40" s="28">
        <v>72.77</v>
      </c>
      <c r="O40" s="28">
        <f t="shared" si="3"/>
        <v>72.163333333333341</v>
      </c>
      <c r="P40" s="28">
        <v>65.05</v>
      </c>
      <c r="Q40" s="28">
        <v>71.47</v>
      </c>
      <c r="R40" s="28">
        <v>56.28</v>
      </c>
      <c r="S40" s="28">
        <f t="shared" si="4"/>
        <v>63.875</v>
      </c>
      <c r="T40" s="28">
        <v>53.93</v>
      </c>
      <c r="U40" s="28">
        <v>37.35</v>
      </c>
      <c r="V40" s="28">
        <f t="shared" si="5"/>
        <v>45.64</v>
      </c>
      <c r="W40" s="28">
        <v>52.62</v>
      </c>
      <c r="X40" s="28">
        <v>62.83</v>
      </c>
      <c r="Y40" s="28">
        <v>84.03</v>
      </c>
      <c r="Z40" s="28">
        <v>76.44</v>
      </c>
      <c r="AA40" s="40">
        <v>46.07</v>
      </c>
      <c r="AB40" s="41">
        <f t="shared" si="6"/>
        <v>68.846666666666664</v>
      </c>
      <c r="AC40" s="33">
        <f t="shared" si="7"/>
        <v>63.970666666666673</v>
      </c>
      <c r="AD40" s="28">
        <v>97.35</v>
      </c>
      <c r="AE40" s="28">
        <v>41.48</v>
      </c>
      <c r="AF40" s="28">
        <v>40.380000000000003</v>
      </c>
      <c r="AG40" s="28">
        <f t="shared" si="8"/>
        <v>59.736666666666657</v>
      </c>
      <c r="AH40" s="28">
        <v>71.459999999999994</v>
      </c>
      <c r="AI40" s="28">
        <v>44.03</v>
      </c>
      <c r="AJ40" s="28">
        <f t="shared" si="9"/>
        <v>57.744999999999997</v>
      </c>
      <c r="AK40" s="28">
        <v>72.12</v>
      </c>
      <c r="AL40" s="28">
        <v>56.64</v>
      </c>
      <c r="AM40" s="28">
        <f t="shared" si="10"/>
        <v>64.38</v>
      </c>
      <c r="AN40" s="28">
        <v>65.489999999999995</v>
      </c>
      <c r="AO40" s="28">
        <v>61.5</v>
      </c>
      <c r="AP40" s="28">
        <v>67.48</v>
      </c>
      <c r="AQ40" s="28">
        <f t="shared" si="11"/>
        <v>64.823333333333338</v>
      </c>
      <c r="AR40" s="28">
        <v>68.47</v>
      </c>
      <c r="AS40" s="28">
        <v>74.78</v>
      </c>
      <c r="AT40" s="28">
        <v>49.78</v>
      </c>
      <c r="AU40" s="28">
        <f t="shared" si="12"/>
        <v>62.28</v>
      </c>
      <c r="AV40" s="28">
        <v>57.19</v>
      </c>
      <c r="AW40" s="28">
        <v>36.14</v>
      </c>
      <c r="AX40" s="28">
        <f t="shared" si="13"/>
        <v>46.664999999999999</v>
      </c>
      <c r="AY40" s="28">
        <v>51.44</v>
      </c>
      <c r="AZ40" s="28">
        <v>61.28</v>
      </c>
      <c r="BA40" s="28">
        <v>81.64</v>
      </c>
      <c r="BB40" s="28">
        <v>65.930000000000007</v>
      </c>
      <c r="BC40" s="28">
        <v>38.270000000000003</v>
      </c>
      <c r="BD40" s="44">
        <f t="shared" si="14"/>
        <v>61.946666666666665</v>
      </c>
      <c r="BE40" s="33">
        <f t="shared" si="15"/>
        <v>59.876666666666665</v>
      </c>
      <c r="BF40" s="28">
        <v>96.29</v>
      </c>
      <c r="BG40" s="28">
        <v>49.29</v>
      </c>
      <c r="BH40" s="28">
        <v>44.43</v>
      </c>
      <c r="BI40" s="28">
        <f t="shared" si="16"/>
        <v>63.336666666666673</v>
      </c>
      <c r="BJ40" s="28">
        <v>77.430000000000007</v>
      </c>
      <c r="BK40" s="28">
        <v>54.86</v>
      </c>
      <c r="BL40" s="28">
        <f t="shared" si="17"/>
        <v>66.14500000000001</v>
      </c>
      <c r="BM40" s="28">
        <v>64.569999999999993</v>
      </c>
      <c r="BN40" s="28">
        <v>71.430000000000007</v>
      </c>
      <c r="BO40" s="28">
        <v>76.86</v>
      </c>
      <c r="BP40" s="28">
        <f t="shared" si="18"/>
        <v>74.14500000000001</v>
      </c>
      <c r="BQ40" s="28">
        <v>63.43</v>
      </c>
      <c r="BR40" s="28">
        <v>40.76</v>
      </c>
      <c r="BS40" s="28">
        <f t="shared" si="19"/>
        <v>52.094999999999999</v>
      </c>
      <c r="BT40" s="28">
        <v>48.71</v>
      </c>
      <c r="BU40" s="28">
        <v>61.57</v>
      </c>
      <c r="BV40" s="28">
        <v>84.57</v>
      </c>
      <c r="BW40" s="28">
        <v>76.569999999999993</v>
      </c>
      <c r="BX40" s="28">
        <f t="shared" si="20"/>
        <v>80.569999999999993</v>
      </c>
      <c r="BY40" s="28">
        <v>76</v>
      </c>
      <c r="BZ40" s="28">
        <v>85.43</v>
      </c>
      <c r="CA40" s="28">
        <v>62</v>
      </c>
      <c r="CB40" s="28">
        <v>56.14</v>
      </c>
      <c r="CC40" s="28">
        <v>62.86</v>
      </c>
      <c r="CD40" s="28">
        <f t="shared" si="21"/>
        <v>59.5</v>
      </c>
      <c r="CE40" s="28">
        <v>54</v>
      </c>
      <c r="CF40" s="28">
        <v>70</v>
      </c>
      <c r="CG40" s="28">
        <v>66.569999999999993</v>
      </c>
      <c r="CH40" s="28">
        <v>65.430000000000007</v>
      </c>
      <c r="CI40" s="28">
        <f t="shared" si="22"/>
        <v>67.333333333333329</v>
      </c>
      <c r="CJ40" s="28">
        <v>62.29</v>
      </c>
      <c r="CK40" s="28">
        <v>43.86</v>
      </c>
      <c r="CL40" s="28">
        <v>42.57</v>
      </c>
      <c r="CM40" s="55">
        <f t="shared" si="23"/>
        <v>62.595588235294116</v>
      </c>
      <c r="CN40" s="47"/>
      <c r="CO40" s="47"/>
      <c r="CP40" s="25">
        <v>48.14</v>
      </c>
      <c r="CQ40" s="25">
        <v>45</v>
      </c>
      <c r="CR40" s="49">
        <v>47.43</v>
      </c>
      <c r="CS40" s="52">
        <f t="shared" si="24"/>
        <v>46.215000000000003</v>
      </c>
      <c r="CT40" s="57">
        <f t="shared" si="25"/>
        <v>47.177500000000002</v>
      </c>
    </row>
  </sheetData>
  <mergeCells count="8">
    <mergeCell ref="B1:CM1"/>
    <mergeCell ref="CN1:CT1"/>
    <mergeCell ref="CP3:CT3"/>
    <mergeCell ref="B2:CM2"/>
    <mergeCell ref="B3:AC3"/>
    <mergeCell ref="BF3:CM3"/>
    <mergeCell ref="AD3:BE3"/>
    <mergeCell ref="CN2:CT2"/>
  </mergeCells>
  <phoneticPr fontId="11" type="noConversion"/>
  <conditionalFormatting sqref="B5:CM40">
    <cfRule type="cellIs" dxfId="15" priority="3" operator="greaterThan">
      <formula>89.44</formula>
    </cfRule>
    <cfRule type="cellIs" dxfId="14" priority="4" operator="lessThan">
      <formula>59.44</formula>
    </cfRule>
  </conditionalFormatting>
  <conditionalFormatting sqref="CP5:CT40">
    <cfRule type="cellIs" dxfId="13" priority="1" operator="greaterThan">
      <formula>59.44</formula>
    </cfRule>
    <cfRule type="cellIs" dxfId="12" priority="2" operator="lessThan">
      <formula>39.44</formula>
    </cfRule>
  </conditionalFormatting>
  <pageMargins left="0.7" right="0.7" top="0.75" bottom="0.75" header="0.3" footer="0.3"/>
  <pageSetup paperSize="9" orientation="portrait" r:id="rId1"/>
  <ignoredErrors>
    <ignoredError sqref="P4 W4:X4 AR4 AY4:AZ4 BT4:BU4 BY4:CA4 CE4 CJ4:CL4 BM4" numberStoredAsText="1"/>
    <ignoredError sqref="S5:S40 AB5:AB40 AC5:AC40 AU5:AU40 BD5:BD40 BE5:BE40 CS5:CS40 BP5:BP40 BX5:BX40 CD5:CD40 CI5:CI40 CM5:CM4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C2A9F-ABA9-4F78-A8DA-E25822361FF5}">
  <dimension ref="A1:CF42"/>
  <sheetViews>
    <sheetView workbookViewId="0"/>
  </sheetViews>
  <sheetFormatPr defaultRowHeight="15" x14ac:dyDescent="0.25"/>
  <cols>
    <col min="1" max="1" width="40" bestFit="1" customWidth="1"/>
    <col min="49" max="49" width="9.7109375" bestFit="1" customWidth="1"/>
    <col min="81" max="81" width="9.42578125" bestFit="1" customWidth="1"/>
  </cols>
  <sheetData>
    <row r="1" spans="1:84" ht="15.75" thickBot="1" x14ac:dyDescent="0.3">
      <c r="A1" s="31" t="s">
        <v>0</v>
      </c>
      <c r="B1" s="173" t="s">
        <v>118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  <c r="BR1" s="174"/>
      <c r="BS1" s="174"/>
      <c r="BT1" s="174"/>
      <c r="BU1" s="174"/>
      <c r="BV1" s="174"/>
      <c r="BW1" s="174"/>
      <c r="BX1" s="174"/>
      <c r="BY1" s="174"/>
      <c r="BZ1" s="174"/>
      <c r="CA1" s="174"/>
      <c r="CB1" s="174"/>
      <c r="CC1" s="174"/>
      <c r="CD1" s="175"/>
    </row>
    <row r="2" spans="1:84" ht="15.75" thickBot="1" x14ac:dyDescent="0.3">
      <c r="A2" s="32" t="s">
        <v>36</v>
      </c>
      <c r="B2" s="173" t="s">
        <v>37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3" t="s">
        <v>38</v>
      </c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5"/>
    </row>
    <row r="3" spans="1:84" ht="15.75" thickBot="1" x14ac:dyDescent="0.3">
      <c r="A3" s="31" t="s">
        <v>2</v>
      </c>
      <c r="B3" s="190">
        <v>2023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76">
        <v>2024</v>
      </c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91"/>
      <c r="AH3" s="167">
        <v>2025</v>
      </c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76">
        <v>2023</v>
      </c>
      <c r="BK3" s="177"/>
      <c r="BL3" s="177"/>
      <c r="BM3" s="177"/>
      <c r="BN3" s="177"/>
      <c r="BO3" s="178"/>
      <c r="BP3" s="176">
        <v>2024</v>
      </c>
      <c r="BQ3" s="177"/>
      <c r="BR3" s="177"/>
      <c r="BS3" s="177"/>
      <c r="BT3" s="177"/>
      <c r="BU3" s="178"/>
      <c r="BV3" s="187">
        <v>2025</v>
      </c>
      <c r="BW3" s="188"/>
      <c r="BX3" s="188"/>
      <c r="BY3" s="188"/>
      <c r="BZ3" s="188"/>
      <c r="CA3" s="188"/>
      <c r="CB3" s="188"/>
      <c r="CC3" s="188"/>
      <c r="CD3" s="189"/>
    </row>
    <row r="4" spans="1:84" ht="15.75" thickBot="1" x14ac:dyDescent="0.3">
      <c r="A4" s="64" t="s">
        <v>53</v>
      </c>
      <c r="B4" s="65" t="s">
        <v>121</v>
      </c>
      <c r="C4" s="65" t="s">
        <v>57</v>
      </c>
      <c r="D4" s="65" t="s">
        <v>85</v>
      </c>
      <c r="E4" s="66" t="s">
        <v>122</v>
      </c>
      <c r="F4" s="65" t="s">
        <v>59</v>
      </c>
      <c r="G4" s="65" t="s">
        <v>60</v>
      </c>
      <c r="H4" s="66" t="s">
        <v>61</v>
      </c>
      <c r="I4" s="65" t="s">
        <v>66</v>
      </c>
      <c r="J4" s="65" t="s">
        <v>65</v>
      </c>
      <c r="K4" s="65" t="s">
        <v>67</v>
      </c>
      <c r="L4" s="66" t="s">
        <v>68</v>
      </c>
      <c r="M4" s="65" t="s">
        <v>86</v>
      </c>
      <c r="N4" s="65" t="s">
        <v>97</v>
      </c>
      <c r="O4" s="65" t="s">
        <v>55</v>
      </c>
      <c r="P4" s="65" t="s">
        <v>101</v>
      </c>
      <c r="Q4" s="67" t="s">
        <v>74</v>
      </c>
      <c r="R4" s="65" t="s">
        <v>121</v>
      </c>
      <c r="S4" s="65" t="s">
        <v>57</v>
      </c>
      <c r="T4" s="65" t="s">
        <v>85</v>
      </c>
      <c r="U4" s="66" t="s">
        <v>58</v>
      </c>
      <c r="V4" s="65" t="s">
        <v>59</v>
      </c>
      <c r="W4" s="65" t="s">
        <v>60</v>
      </c>
      <c r="X4" s="66" t="s">
        <v>61</v>
      </c>
      <c r="Y4" s="65" t="s">
        <v>66</v>
      </c>
      <c r="Z4" s="65" t="s">
        <v>65</v>
      </c>
      <c r="AA4" s="65" t="s">
        <v>67</v>
      </c>
      <c r="AB4" s="66" t="s">
        <v>68</v>
      </c>
      <c r="AC4" s="65" t="s">
        <v>86</v>
      </c>
      <c r="AD4" s="65" t="s">
        <v>97</v>
      </c>
      <c r="AE4" s="65" t="s">
        <v>55</v>
      </c>
      <c r="AF4" s="65" t="s">
        <v>101</v>
      </c>
      <c r="AG4" s="69" t="s">
        <v>74</v>
      </c>
      <c r="AH4" s="72" t="s">
        <v>56</v>
      </c>
      <c r="AI4" s="72" t="s">
        <v>57</v>
      </c>
      <c r="AJ4" s="72" t="s">
        <v>85</v>
      </c>
      <c r="AK4" s="72" t="s">
        <v>58</v>
      </c>
      <c r="AL4" s="72" t="s">
        <v>59</v>
      </c>
      <c r="AM4" s="72" t="s">
        <v>60</v>
      </c>
      <c r="AN4" s="72" t="s">
        <v>61</v>
      </c>
      <c r="AO4" s="72" t="s">
        <v>66</v>
      </c>
      <c r="AP4" s="72" t="s">
        <v>65</v>
      </c>
      <c r="AQ4" s="72" t="s">
        <v>68</v>
      </c>
      <c r="AR4" s="72" t="s">
        <v>86</v>
      </c>
      <c r="AS4" s="72" t="s">
        <v>77</v>
      </c>
      <c r="AT4" s="72" t="s">
        <v>55</v>
      </c>
      <c r="AU4" s="72" t="s">
        <v>127</v>
      </c>
      <c r="AV4" s="72" t="s">
        <v>128</v>
      </c>
      <c r="AW4" s="72" t="s">
        <v>126</v>
      </c>
      <c r="AX4" s="72" t="s">
        <v>129</v>
      </c>
      <c r="AY4" s="72" t="s">
        <v>130</v>
      </c>
      <c r="AZ4" s="72" t="s">
        <v>131</v>
      </c>
      <c r="BA4" s="72" t="s">
        <v>132</v>
      </c>
      <c r="BB4" s="72" t="s">
        <v>125</v>
      </c>
      <c r="BC4" s="72" t="s">
        <v>133</v>
      </c>
      <c r="BD4" s="72" t="s">
        <v>134</v>
      </c>
      <c r="BE4" s="72" t="s">
        <v>116</v>
      </c>
      <c r="BF4" s="72" t="s">
        <v>104</v>
      </c>
      <c r="BG4" s="72" t="s">
        <v>135</v>
      </c>
      <c r="BH4" s="72" t="s">
        <v>136</v>
      </c>
      <c r="BI4" s="86" t="s">
        <v>74</v>
      </c>
      <c r="BJ4" s="79" t="s">
        <v>92</v>
      </c>
      <c r="BK4" s="72" t="s">
        <v>98</v>
      </c>
      <c r="BL4" s="72" t="s">
        <v>137</v>
      </c>
      <c r="BM4" s="72" t="s">
        <v>138</v>
      </c>
      <c r="BN4" s="72" t="s">
        <v>115</v>
      </c>
      <c r="BO4" s="80" t="s">
        <v>74</v>
      </c>
      <c r="BP4" s="79" t="s">
        <v>92</v>
      </c>
      <c r="BQ4" s="72" t="s">
        <v>98</v>
      </c>
      <c r="BR4" s="72" t="s">
        <v>137</v>
      </c>
      <c r="BS4" s="72" t="s">
        <v>138</v>
      </c>
      <c r="BT4" s="72" t="s">
        <v>115</v>
      </c>
      <c r="BU4" s="80" t="s">
        <v>74</v>
      </c>
      <c r="BV4" s="79">
        <v>3</v>
      </c>
      <c r="BW4" s="72">
        <v>6</v>
      </c>
      <c r="BX4" s="72" t="s">
        <v>71</v>
      </c>
      <c r="BY4" s="72" t="s">
        <v>72</v>
      </c>
      <c r="BZ4" s="72" t="s">
        <v>73</v>
      </c>
      <c r="CA4" s="72" t="s">
        <v>139</v>
      </c>
      <c r="CB4" s="72" t="s">
        <v>140</v>
      </c>
      <c r="CC4" s="72" t="s">
        <v>141</v>
      </c>
      <c r="CD4" s="67" t="s">
        <v>74</v>
      </c>
      <c r="CE4" s="76"/>
      <c r="CF4" s="76"/>
    </row>
    <row r="5" spans="1:84" x14ac:dyDescent="0.25">
      <c r="A5" s="18" t="s">
        <v>52</v>
      </c>
      <c r="B5" s="25">
        <v>70.38</v>
      </c>
      <c r="C5" s="25">
        <v>50.33</v>
      </c>
      <c r="D5" s="25">
        <v>56.31</v>
      </c>
      <c r="E5" s="28">
        <f>AVERAGE(B5:D5)</f>
        <v>59.006666666666661</v>
      </c>
      <c r="F5" s="25">
        <v>67.150000000000006</v>
      </c>
      <c r="G5" s="25">
        <v>54.47</v>
      </c>
      <c r="H5" s="28">
        <f>AVERAGE(F5:G5)</f>
        <v>60.81</v>
      </c>
      <c r="I5" s="25">
        <v>69.72</v>
      </c>
      <c r="J5" s="25">
        <v>52.55</v>
      </c>
      <c r="K5" s="25">
        <v>52.19</v>
      </c>
      <c r="L5" s="28">
        <f>AVERAGE(I5:K5)</f>
        <v>58.153333333333329</v>
      </c>
      <c r="M5" s="25">
        <v>65.77</v>
      </c>
      <c r="N5" s="25">
        <v>70.56</v>
      </c>
      <c r="O5" s="25">
        <v>78.75</v>
      </c>
      <c r="P5" s="25">
        <v>81.37</v>
      </c>
      <c r="Q5" s="68">
        <f>AVERAGE(E5,H5,L5,M5:P5)</f>
        <v>67.77428571428571</v>
      </c>
      <c r="R5" s="25">
        <v>70.73</v>
      </c>
      <c r="S5" s="25">
        <v>53.12</v>
      </c>
      <c r="T5" s="25">
        <v>56.99</v>
      </c>
      <c r="U5" s="28">
        <f>AVERAGE(R5:T5)</f>
        <v>60.28</v>
      </c>
      <c r="V5" s="25">
        <v>68.39</v>
      </c>
      <c r="W5" s="25">
        <v>55.13</v>
      </c>
      <c r="X5" s="28">
        <f>AVERAGE(V5:W5)</f>
        <v>61.760000000000005</v>
      </c>
      <c r="Y5" s="25">
        <v>70.010000000000005</v>
      </c>
      <c r="Z5" s="25">
        <v>53.6</v>
      </c>
      <c r="AA5" s="25">
        <v>52.48</v>
      </c>
      <c r="AB5" s="28">
        <f>AVERAGE(Y5:AA5)</f>
        <v>58.696666666666665</v>
      </c>
      <c r="AC5" s="25">
        <v>65.900000000000006</v>
      </c>
      <c r="AD5" s="25">
        <v>71.42</v>
      </c>
      <c r="AE5" s="25">
        <v>79.42</v>
      </c>
      <c r="AF5" s="25">
        <v>82.05</v>
      </c>
      <c r="AG5" s="68">
        <f>AVERAGE(U5,X5,AB5,AC5:AF5)</f>
        <v>68.503809523809522</v>
      </c>
      <c r="AH5" s="25">
        <v>64.97</v>
      </c>
      <c r="AI5" s="25">
        <v>52.59</v>
      </c>
      <c r="AJ5" s="25">
        <v>52.19</v>
      </c>
      <c r="AK5" s="28">
        <f>AVERAGE(AH5:AJ5)</f>
        <v>56.583333333333336</v>
      </c>
      <c r="AL5" s="25">
        <v>64.239999999999995</v>
      </c>
      <c r="AM5" s="25">
        <v>55.07</v>
      </c>
      <c r="AN5" s="28">
        <f>AVERAGE(AL5:AM5)</f>
        <v>59.655000000000001</v>
      </c>
      <c r="AO5" s="25">
        <v>68.62</v>
      </c>
      <c r="AP5" s="25">
        <v>57.97</v>
      </c>
      <c r="AQ5" s="28">
        <f>AVERAGE(AO5:AP5)</f>
        <v>63.295000000000002</v>
      </c>
      <c r="AR5" s="25">
        <v>62.27</v>
      </c>
      <c r="AS5" s="25">
        <v>78.790000000000006</v>
      </c>
      <c r="AT5" s="25">
        <v>62.52</v>
      </c>
      <c r="AU5" s="25">
        <v>66.72</v>
      </c>
      <c r="AV5" s="25">
        <v>64.52</v>
      </c>
      <c r="AW5" s="28">
        <f>AVERAGE(AU5:AV5)</f>
        <v>65.62</v>
      </c>
      <c r="AX5" s="25">
        <v>50.63</v>
      </c>
      <c r="AY5" s="25">
        <v>49.66</v>
      </c>
      <c r="AZ5" s="25">
        <v>58.75</v>
      </c>
      <c r="BA5" s="25">
        <v>59.28</v>
      </c>
      <c r="BB5" s="28">
        <f>AVERAGE(AX5:BA5)</f>
        <v>54.58</v>
      </c>
      <c r="BC5" s="25">
        <v>49.04</v>
      </c>
      <c r="BD5" s="25">
        <v>30.28</v>
      </c>
      <c r="BE5" s="28">
        <f>AVERAGE(BC4:BD5)</f>
        <v>39.659999999999997</v>
      </c>
      <c r="BF5" s="25">
        <v>37.99</v>
      </c>
      <c r="BG5" s="25">
        <v>59.96</v>
      </c>
      <c r="BH5" s="25">
        <v>44.05</v>
      </c>
      <c r="BI5" s="68">
        <f>AVERAGE(AK5,AN5,AQ5,AR5,AS5,AT5,AW5,BB5,BE5,BF5:BH5)</f>
        <v>57.081111111111113</v>
      </c>
      <c r="BJ5" s="84">
        <v>59.78</v>
      </c>
      <c r="BK5" s="74">
        <v>39</v>
      </c>
      <c r="BL5" s="74">
        <v>41.29</v>
      </c>
      <c r="BM5" s="74">
        <v>26.14</v>
      </c>
      <c r="BN5" s="73">
        <f>AVERAGE(BL5:BM5)</f>
        <v>33.715000000000003</v>
      </c>
      <c r="BO5" s="82">
        <f>AVERAGE(BJ5:BK5,BN5)</f>
        <v>44.164999999999999</v>
      </c>
      <c r="BP5" s="81">
        <v>60.01</v>
      </c>
      <c r="BQ5" s="25">
        <v>40.08</v>
      </c>
      <c r="BR5" s="25">
        <v>42.11</v>
      </c>
      <c r="BS5" s="25">
        <v>26.77</v>
      </c>
      <c r="BT5" s="73">
        <f>AVERAGE(BR5:BS5)</f>
        <v>34.44</v>
      </c>
      <c r="BU5" s="33">
        <f>AVERAGE(BP5:BQ5,BT5)</f>
        <v>44.843333333333334</v>
      </c>
      <c r="BV5" s="81">
        <v>56.33</v>
      </c>
      <c r="BW5" s="25">
        <v>48.12</v>
      </c>
      <c r="BX5" s="25">
        <v>37.409999999999997</v>
      </c>
      <c r="BY5" s="25">
        <v>75.14</v>
      </c>
      <c r="BZ5" s="28">
        <f>AVERAGE(BX5:BY5)</f>
        <v>56.274999999999999</v>
      </c>
      <c r="CA5" s="25">
        <v>51.68</v>
      </c>
      <c r="CB5" s="49">
        <v>31.85</v>
      </c>
      <c r="CC5" s="77">
        <f>AVERAGE(CA5:CB5)</f>
        <v>41.765000000000001</v>
      </c>
      <c r="CD5" s="78">
        <f>AVERAGE(BV5:BW5,BZ5,CC5)</f>
        <v>50.622500000000002</v>
      </c>
    </row>
    <row r="6" spans="1:84" x14ac:dyDescent="0.25">
      <c r="A6" s="19" t="s">
        <v>3</v>
      </c>
      <c r="B6" s="26">
        <v>68.94</v>
      </c>
      <c r="C6" s="26">
        <v>45.71</v>
      </c>
      <c r="D6" s="26">
        <v>53.89</v>
      </c>
      <c r="E6" s="34">
        <f t="shared" ref="E6:E40" si="0">AVERAGE(B6:D6)</f>
        <v>56.180000000000007</v>
      </c>
      <c r="F6" s="26">
        <v>63.43</v>
      </c>
      <c r="G6" s="26">
        <v>50.24</v>
      </c>
      <c r="H6" s="34">
        <f t="shared" ref="H6:H40" si="1">AVERAGE(F6:G6)</f>
        <v>56.835000000000001</v>
      </c>
      <c r="I6" s="26">
        <v>69.319999999999993</v>
      </c>
      <c r="J6" s="26">
        <v>50.67</v>
      </c>
      <c r="K6" s="26">
        <v>47.76</v>
      </c>
      <c r="L6" s="34">
        <f t="shared" ref="L6:L40" si="2">AVERAGE(I6:K6)</f>
        <v>55.916666666666664</v>
      </c>
      <c r="M6" s="26">
        <v>65.599999999999994</v>
      </c>
      <c r="N6" s="26">
        <v>68.3</v>
      </c>
      <c r="O6" s="26">
        <v>76.03</v>
      </c>
      <c r="P6" s="26">
        <v>80.11</v>
      </c>
      <c r="Q6" s="148">
        <f t="shared" ref="Q6:Q40" si="3">AVERAGE(E6,H6,L6,M6:P6)</f>
        <v>65.567380952380958</v>
      </c>
      <c r="R6" s="26">
        <v>69.72</v>
      </c>
      <c r="S6" s="26">
        <v>47.41</v>
      </c>
      <c r="T6" s="26">
        <v>55.71</v>
      </c>
      <c r="U6" s="34">
        <f t="shared" ref="U6:U40" si="4">AVERAGE(R6:T6)</f>
        <v>57.613333333333337</v>
      </c>
      <c r="V6" s="26">
        <v>68.92</v>
      </c>
      <c r="W6" s="26">
        <v>53.8</v>
      </c>
      <c r="X6" s="34">
        <f t="shared" ref="X6:X40" si="5">AVERAGE(V6:W6)</f>
        <v>61.36</v>
      </c>
      <c r="Y6" s="26">
        <v>71.260000000000005</v>
      </c>
      <c r="Z6" s="26">
        <v>53.1</v>
      </c>
      <c r="AA6" s="26">
        <v>52.99</v>
      </c>
      <c r="AB6" s="34">
        <f t="shared" ref="AB6:AB40" si="6">AVERAGE(Y6:AA6)</f>
        <v>59.116666666666674</v>
      </c>
      <c r="AC6" s="26">
        <v>65.86</v>
      </c>
      <c r="AD6" s="26">
        <v>72.900000000000006</v>
      </c>
      <c r="AE6" s="26">
        <v>78.760000000000005</v>
      </c>
      <c r="AF6" s="26">
        <v>81.25</v>
      </c>
      <c r="AG6" s="148">
        <f t="shared" ref="AG6:AG40" si="7">AVERAGE(U6,X6,AB6,AC6:AF6)</f>
        <v>68.122857142857143</v>
      </c>
      <c r="AH6" s="26">
        <v>62.84</v>
      </c>
      <c r="AI6" s="26">
        <v>47.31</v>
      </c>
      <c r="AJ6" s="26">
        <v>51.15</v>
      </c>
      <c r="AK6" s="34">
        <f t="shared" ref="AK6:AK40" si="8">AVERAGE(AH6:AJ6)</f>
        <v>53.766666666666673</v>
      </c>
      <c r="AL6" s="26">
        <v>62.04</v>
      </c>
      <c r="AM6" s="26">
        <v>55.8</v>
      </c>
      <c r="AN6" s="34">
        <f t="shared" ref="AN6:AN40" si="9">AVERAGE(AL6:AM6)</f>
        <v>58.92</v>
      </c>
      <c r="AO6" s="26">
        <v>68.16</v>
      </c>
      <c r="AP6" s="26">
        <v>59.11</v>
      </c>
      <c r="AQ6" s="34">
        <f t="shared" ref="AQ6:AQ40" si="10">AVERAGE(AO6:AP6)</f>
        <v>63.634999999999998</v>
      </c>
      <c r="AR6" s="26">
        <v>56.89</v>
      </c>
      <c r="AS6" s="26">
        <v>76.94</v>
      </c>
      <c r="AT6" s="26">
        <v>59.77</v>
      </c>
      <c r="AU6" s="26">
        <v>63.72</v>
      </c>
      <c r="AV6" s="26">
        <v>59.31</v>
      </c>
      <c r="AW6" s="34">
        <f t="shared" ref="AW6:AW40" si="11">AVERAGE(AU6:AV6)</f>
        <v>61.515000000000001</v>
      </c>
      <c r="AX6" s="26">
        <v>47.36</v>
      </c>
      <c r="AY6" s="26">
        <v>47.54</v>
      </c>
      <c r="AZ6" s="26">
        <v>56.35</v>
      </c>
      <c r="BA6" s="26">
        <v>58.28</v>
      </c>
      <c r="BB6" s="34">
        <f t="shared" ref="BB6:BB40" si="12">AVERAGE(AX6:BA6)</f>
        <v>52.3825</v>
      </c>
      <c r="BC6" s="26">
        <v>41.89</v>
      </c>
      <c r="BD6" s="26">
        <v>27.35</v>
      </c>
      <c r="BE6" s="34">
        <f t="shared" ref="BE6:BE40" si="13">AVERAGE(BC5:BD6)</f>
        <v>37.14</v>
      </c>
      <c r="BF6" s="26">
        <v>34.31</v>
      </c>
      <c r="BG6" s="26">
        <v>56.77</v>
      </c>
      <c r="BH6" s="26">
        <v>41.67</v>
      </c>
      <c r="BI6" s="148">
        <f t="shared" ref="BI6:BI40" si="14">AVERAGE(AK6,AN6,AQ6,AR6,AS6,AT6,AW6,BB6,BE6,BF6:BH6)</f>
        <v>54.475763888888885</v>
      </c>
      <c r="BJ6" s="152">
        <v>58.75</v>
      </c>
      <c r="BK6" s="153">
        <v>33.909999999999997</v>
      </c>
      <c r="BL6" s="153">
        <v>38.57</v>
      </c>
      <c r="BM6" s="153">
        <v>23.71</v>
      </c>
      <c r="BN6" s="60">
        <f t="shared" ref="BN6:BN40" si="15">AVERAGE(BL6:BM6)</f>
        <v>31.14</v>
      </c>
      <c r="BO6" s="14">
        <f t="shared" ref="BO6:BO40" si="16">AVERAGE(BJ6:BK6,BN6)</f>
        <v>41.266666666666666</v>
      </c>
      <c r="BP6" s="154">
        <v>60.27</v>
      </c>
      <c r="BQ6" s="26">
        <v>38.520000000000003</v>
      </c>
      <c r="BR6" s="26">
        <v>39.65</v>
      </c>
      <c r="BS6" s="26">
        <v>25.75</v>
      </c>
      <c r="BT6" s="60">
        <f t="shared" ref="BT6:BT40" si="17">AVERAGE(BR6:BS6)</f>
        <v>32.700000000000003</v>
      </c>
      <c r="BU6" s="14">
        <f t="shared" ref="BU6:BU40" si="18">AVERAGE(BP6:BQ6,BT6)</f>
        <v>43.830000000000005</v>
      </c>
      <c r="BV6" s="154">
        <v>53.68</v>
      </c>
      <c r="BW6" s="26">
        <v>46.13</v>
      </c>
      <c r="BX6" s="26">
        <v>35.25</v>
      </c>
      <c r="BY6" s="26">
        <v>73.37</v>
      </c>
      <c r="BZ6" s="34">
        <f t="shared" ref="BZ6:BZ40" si="19">AVERAGE(BX6:BY6)</f>
        <v>54.31</v>
      </c>
      <c r="CA6" s="26">
        <v>50.3</v>
      </c>
      <c r="CB6" s="50">
        <v>29.7</v>
      </c>
      <c r="CC6" s="34">
        <f t="shared" ref="CC6:CC40" si="20">AVERAGE(CA6:CB6)</f>
        <v>40</v>
      </c>
      <c r="CD6" s="14">
        <f t="shared" ref="CD6:CD40" si="21">AVERAGE(BV6:BW6,BZ6,CC6)</f>
        <v>48.53</v>
      </c>
    </row>
    <row r="7" spans="1:84" x14ac:dyDescent="0.25">
      <c r="A7" s="20" t="s">
        <v>4</v>
      </c>
      <c r="B7" s="25">
        <v>91.67</v>
      </c>
      <c r="C7" s="25">
        <v>66.67</v>
      </c>
      <c r="D7" s="25">
        <v>75</v>
      </c>
      <c r="E7" s="28">
        <f t="shared" si="0"/>
        <v>77.78</v>
      </c>
      <c r="F7" s="25">
        <v>25</v>
      </c>
      <c r="G7" s="25">
        <v>66.67</v>
      </c>
      <c r="H7" s="28">
        <f t="shared" si="1"/>
        <v>45.835000000000001</v>
      </c>
      <c r="I7" s="25">
        <v>95.83</v>
      </c>
      <c r="J7" s="25">
        <v>50</v>
      </c>
      <c r="K7" s="25">
        <v>50</v>
      </c>
      <c r="L7" s="28">
        <f t="shared" si="2"/>
        <v>65.276666666666657</v>
      </c>
      <c r="M7" s="25">
        <v>62.5</v>
      </c>
      <c r="N7" s="25">
        <v>83.33</v>
      </c>
      <c r="O7" s="25">
        <v>100</v>
      </c>
      <c r="P7" s="25">
        <v>88.89</v>
      </c>
      <c r="Q7" s="68">
        <f t="shared" si="3"/>
        <v>74.801666666666662</v>
      </c>
      <c r="R7" s="25">
        <v>56.6</v>
      </c>
      <c r="S7" s="25">
        <v>30.19</v>
      </c>
      <c r="T7" s="25">
        <v>64.150000000000006</v>
      </c>
      <c r="U7" s="28">
        <f t="shared" si="4"/>
        <v>50.313333333333333</v>
      </c>
      <c r="V7" s="25">
        <v>54.72</v>
      </c>
      <c r="W7" s="25">
        <v>64.150000000000006</v>
      </c>
      <c r="X7" s="28">
        <f t="shared" si="5"/>
        <v>59.435000000000002</v>
      </c>
      <c r="Y7" s="25">
        <v>83.02</v>
      </c>
      <c r="Z7" s="25">
        <v>54.72</v>
      </c>
      <c r="AA7" s="25">
        <v>60.38</v>
      </c>
      <c r="AB7" s="28">
        <f t="shared" si="6"/>
        <v>66.040000000000006</v>
      </c>
      <c r="AC7" s="25">
        <v>66.040000000000006</v>
      </c>
      <c r="AD7" s="25">
        <v>58.49</v>
      </c>
      <c r="AE7" s="25">
        <v>75.47</v>
      </c>
      <c r="AF7" s="25">
        <v>90.57</v>
      </c>
      <c r="AG7" s="68">
        <f t="shared" si="7"/>
        <v>66.622619047619054</v>
      </c>
      <c r="AH7" s="25">
        <v>59.62</v>
      </c>
      <c r="AI7" s="25">
        <v>48.08</v>
      </c>
      <c r="AJ7" s="25">
        <v>51.92</v>
      </c>
      <c r="AK7" s="28">
        <f t="shared" si="8"/>
        <v>53.206666666666671</v>
      </c>
      <c r="AL7" s="25">
        <v>57.69</v>
      </c>
      <c r="AM7" s="25">
        <v>48.08</v>
      </c>
      <c r="AN7" s="28">
        <f t="shared" si="9"/>
        <v>52.884999999999998</v>
      </c>
      <c r="AO7" s="25">
        <v>83.65</v>
      </c>
      <c r="AP7" s="25">
        <v>69.23</v>
      </c>
      <c r="AQ7" s="28">
        <f t="shared" si="10"/>
        <v>76.44</v>
      </c>
      <c r="AR7" s="25">
        <v>54.81</v>
      </c>
      <c r="AS7" s="25">
        <v>82.69</v>
      </c>
      <c r="AT7" s="25">
        <v>64.42</v>
      </c>
      <c r="AU7" s="25">
        <v>77.88</v>
      </c>
      <c r="AV7" s="25">
        <v>64.42</v>
      </c>
      <c r="AW7" s="28">
        <f t="shared" si="11"/>
        <v>71.150000000000006</v>
      </c>
      <c r="AX7" s="25">
        <v>57.69</v>
      </c>
      <c r="AY7" s="25">
        <v>48.08</v>
      </c>
      <c r="AZ7" s="25">
        <v>49.04</v>
      </c>
      <c r="BA7" s="25">
        <v>36.54</v>
      </c>
      <c r="BB7" s="28">
        <f t="shared" si="12"/>
        <v>47.837499999999999</v>
      </c>
      <c r="BC7" s="25">
        <v>50</v>
      </c>
      <c r="BD7" s="25">
        <v>23.08</v>
      </c>
      <c r="BE7" s="28">
        <f t="shared" si="13"/>
        <v>35.58</v>
      </c>
      <c r="BF7" s="25">
        <v>38.46</v>
      </c>
      <c r="BG7" s="25">
        <v>64.42</v>
      </c>
      <c r="BH7" s="25">
        <v>46.15</v>
      </c>
      <c r="BI7" s="68">
        <f t="shared" si="14"/>
        <v>57.337430555555557</v>
      </c>
      <c r="BJ7" s="84">
        <v>37.5</v>
      </c>
      <c r="BK7" s="74">
        <v>41.67</v>
      </c>
      <c r="BL7" s="74">
        <v>29.17</v>
      </c>
      <c r="BM7" s="74">
        <v>16.670000000000002</v>
      </c>
      <c r="BN7" s="73">
        <f t="shared" si="15"/>
        <v>22.92</v>
      </c>
      <c r="BO7" s="33">
        <f t="shared" si="16"/>
        <v>34.03</v>
      </c>
      <c r="BP7" s="81">
        <v>53.77</v>
      </c>
      <c r="BQ7" s="25">
        <v>46.23</v>
      </c>
      <c r="BR7" s="25">
        <v>49.06</v>
      </c>
      <c r="BS7" s="25">
        <v>35.85</v>
      </c>
      <c r="BT7" s="73">
        <f t="shared" si="17"/>
        <v>42.454999999999998</v>
      </c>
      <c r="BU7" s="33">
        <f t="shared" si="18"/>
        <v>47.484999999999992</v>
      </c>
      <c r="BV7" s="81">
        <v>48.08</v>
      </c>
      <c r="BW7" s="25">
        <v>44.23</v>
      </c>
      <c r="BX7" s="25">
        <v>44.23</v>
      </c>
      <c r="BY7" s="25">
        <v>88.46</v>
      </c>
      <c r="BZ7" s="28">
        <f t="shared" si="19"/>
        <v>66.344999999999999</v>
      </c>
      <c r="CA7" s="25">
        <v>53.85</v>
      </c>
      <c r="CB7" s="49">
        <v>34.619999999999997</v>
      </c>
      <c r="CC7" s="28">
        <f t="shared" si="20"/>
        <v>44.234999999999999</v>
      </c>
      <c r="CD7" s="33">
        <f t="shared" si="21"/>
        <v>50.722499999999997</v>
      </c>
    </row>
    <row r="8" spans="1:84" x14ac:dyDescent="0.25">
      <c r="A8" s="20" t="s">
        <v>5</v>
      </c>
      <c r="B8" s="25">
        <v>66.459999999999994</v>
      </c>
      <c r="C8" s="25">
        <v>43.15</v>
      </c>
      <c r="D8" s="25">
        <v>52.84</v>
      </c>
      <c r="E8" s="28">
        <f t="shared" si="0"/>
        <v>54.15</v>
      </c>
      <c r="F8" s="25">
        <v>58.09</v>
      </c>
      <c r="G8" s="25">
        <v>48.76</v>
      </c>
      <c r="H8" s="28">
        <f t="shared" si="1"/>
        <v>53.424999999999997</v>
      </c>
      <c r="I8" s="25">
        <v>69.540000000000006</v>
      </c>
      <c r="J8" s="25">
        <v>51.8</v>
      </c>
      <c r="K8" s="25">
        <v>46.68</v>
      </c>
      <c r="L8" s="28">
        <f t="shared" si="2"/>
        <v>56.006666666666668</v>
      </c>
      <c r="M8" s="25">
        <v>60.3</v>
      </c>
      <c r="N8" s="25">
        <v>63.28</v>
      </c>
      <c r="O8" s="25">
        <v>77.180000000000007</v>
      </c>
      <c r="P8" s="25">
        <v>79.05</v>
      </c>
      <c r="Q8" s="68">
        <f t="shared" si="3"/>
        <v>63.341666666666661</v>
      </c>
      <c r="R8" s="25">
        <v>70.430000000000007</v>
      </c>
      <c r="S8" s="25">
        <v>47.71</v>
      </c>
      <c r="T8" s="25">
        <v>60.04</v>
      </c>
      <c r="U8" s="28">
        <f t="shared" si="4"/>
        <v>59.393333333333338</v>
      </c>
      <c r="V8" s="25">
        <v>66.709999999999994</v>
      </c>
      <c r="W8" s="25">
        <v>58.92</v>
      </c>
      <c r="X8" s="28">
        <f t="shared" si="5"/>
        <v>62.814999999999998</v>
      </c>
      <c r="Y8" s="25">
        <v>65.91</v>
      </c>
      <c r="Z8" s="25">
        <v>60.78</v>
      </c>
      <c r="AA8" s="25">
        <v>53.9</v>
      </c>
      <c r="AB8" s="28">
        <f t="shared" si="6"/>
        <v>60.196666666666665</v>
      </c>
      <c r="AC8" s="25">
        <v>63.92</v>
      </c>
      <c r="AD8" s="25">
        <v>71.52</v>
      </c>
      <c r="AE8" s="25">
        <v>79.650000000000006</v>
      </c>
      <c r="AF8" s="25">
        <v>79.45</v>
      </c>
      <c r="AG8" s="68">
        <f t="shared" si="7"/>
        <v>68.135000000000005</v>
      </c>
      <c r="AH8" s="25">
        <v>64.45</v>
      </c>
      <c r="AI8" s="25">
        <v>50.73</v>
      </c>
      <c r="AJ8" s="25">
        <v>54.82</v>
      </c>
      <c r="AK8" s="28">
        <f t="shared" si="8"/>
        <v>56.666666666666664</v>
      </c>
      <c r="AL8" s="25">
        <v>60.92</v>
      </c>
      <c r="AM8" s="25">
        <v>60.71</v>
      </c>
      <c r="AN8" s="28">
        <f t="shared" si="9"/>
        <v>60.814999999999998</v>
      </c>
      <c r="AO8" s="25">
        <v>65.47</v>
      </c>
      <c r="AP8" s="25">
        <v>62.74</v>
      </c>
      <c r="AQ8" s="28">
        <f t="shared" si="10"/>
        <v>64.105000000000004</v>
      </c>
      <c r="AR8" s="25">
        <v>55.44</v>
      </c>
      <c r="AS8" s="25">
        <v>78.959999999999994</v>
      </c>
      <c r="AT8" s="25">
        <v>63.1</v>
      </c>
      <c r="AU8" s="25">
        <v>65.44</v>
      </c>
      <c r="AV8" s="25">
        <v>62.14</v>
      </c>
      <c r="AW8" s="28">
        <f t="shared" si="11"/>
        <v>63.79</v>
      </c>
      <c r="AX8" s="25">
        <v>50.47</v>
      </c>
      <c r="AY8" s="25">
        <v>49.04</v>
      </c>
      <c r="AZ8" s="25">
        <v>57.19</v>
      </c>
      <c r="BA8" s="25">
        <v>59.18</v>
      </c>
      <c r="BB8" s="28">
        <f t="shared" si="12"/>
        <v>53.97</v>
      </c>
      <c r="BC8" s="25">
        <v>45.53</v>
      </c>
      <c r="BD8" s="25">
        <v>33.53</v>
      </c>
      <c r="BE8" s="28">
        <f t="shared" si="13"/>
        <v>38.034999999999997</v>
      </c>
      <c r="BF8" s="25">
        <v>37.020000000000003</v>
      </c>
      <c r="BG8" s="25">
        <v>54.68</v>
      </c>
      <c r="BH8" s="25">
        <v>45.46</v>
      </c>
      <c r="BI8" s="68">
        <f t="shared" si="14"/>
        <v>56.003472222222221</v>
      </c>
      <c r="BJ8" s="84">
        <v>53.28</v>
      </c>
      <c r="BK8" s="74">
        <v>33.090000000000003</v>
      </c>
      <c r="BL8" s="74">
        <v>39.700000000000003</v>
      </c>
      <c r="BM8" s="74">
        <v>25.59</v>
      </c>
      <c r="BN8" s="73">
        <f t="shared" si="15"/>
        <v>32.645000000000003</v>
      </c>
      <c r="BO8" s="33">
        <f t="shared" si="16"/>
        <v>39.671666666666674</v>
      </c>
      <c r="BP8" s="81">
        <v>60.06</v>
      </c>
      <c r="BQ8" s="25">
        <v>41.84</v>
      </c>
      <c r="BR8" s="25">
        <v>42.32</v>
      </c>
      <c r="BS8" s="25">
        <v>29.96</v>
      </c>
      <c r="BT8" s="73">
        <f t="shared" si="17"/>
        <v>36.14</v>
      </c>
      <c r="BU8" s="33">
        <f t="shared" si="18"/>
        <v>46.013333333333343</v>
      </c>
      <c r="BV8" s="81">
        <v>56.28</v>
      </c>
      <c r="BW8" s="25">
        <v>50.89</v>
      </c>
      <c r="BX8" s="25">
        <v>38.31</v>
      </c>
      <c r="BY8" s="25">
        <v>72.05</v>
      </c>
      <c r="BZ8" s="28">
        <f t="shared" si="19"/>
        <v>55.18</v>
      </c>
      <c r="CA8" s="25">
        <v>49.69</v>
      </c>
      <c r="CB8" s="49">
        <v>32.36</v>
      </c>
      <c r="CC8" s="28">
        <f t="shared" si="20"/>
        <v>41.024999999999999</v>
      </c>
      <c r="CD8" s="33">
        <f t="shared" si="21"/>
        <v>50.84375</v>
      </c>
    </row>
    <row r="9" spans="1:84" x14ac:dyDescent="0.25">
      <c r="A9" s="20" t="s">
        <v>6</v>
      </c>
      <c r="B9" s="25">
        <v>76.2</v>
      </c>
      <c r="C9" s="25">
        <v>56.09</v>
      </c>
      <c r="D9" s="25">
        <v>67.989999999999995</v>
      </c>
      <c r="E9" s="28">
        <f t="shared" si="0"/>
        <v>66.760000000000005</v>
      </c>
      <c r="F9" s="25">
        <v>79.319999999999993</v>
      </c>
      <c r="G9" s="25">
        <v>59.21</v>
      </c>
      <c r="H9" s="28">
        <f t="shared" si="1"/>
        <v>69.265000000000001</v>
      </c>
      <c r="I9" s="25">
        <v>68.13</v>
      </c>
      <c r="J9" s="25">
        <v>41.93</v>
      </c>
      <c r="K9" s="25">
        <v>60.91</v>
      </c>
      <c r="L9" s="28">
        <f t="shared" si="2"/>
        <v>56.99</v>
      </c>
      <c r="M9" s="25">
        <v>71.95</v>
      </c>
      <c r="N9" s="25">
        <v>78.47</v>
      </c>
      <c r="O9" s="25">
        <v>73.650000000000006</v>
      </c>
      <c r="P9" s="25">
        <v>76.3</v>
      </c>
      <c r="Q9" s="68">
        <f t="shared" si="3"/>
        <v>70.483571428571437</v>
      </c>
      <c r="R9" s="25">
        <v>73.599999999999994</v>
      </c>
      <c r="S9" s="25">
        <v>53.93</v>
      </c>
      <c r="T9" s="25">
        <v>49.63</v>
      </c>
      <c r="U9" s="28">
        <f t="shared" si="4"/>
        <v>59.053333333333335</v>
      </c>
      <c r="V9" s="25">
        <v>78.84</v>
      </c>
      <c r="W9" s="25">
        <v>55.81</v>
      </c>
      <c r="X9" s="28">
        <f t="shared" si="5"/>
        <v>67.325000000000003</v>
      </c>
      <c r="Y9" s="25">
        <v>74.72</v>
      </c>
      <c r="Z9" s="25">
        <v>43.26</v>
      </c>
      <c r="AA9" s="25">
        <v>57.3</v>
      </c>
      <c r="AB9" s="28">
        <f t="shared" si="6"/>
        <v>58.426666666666655</v>
      </c>
      <c r="AC9" s="25">
        <v>68.63</v>
      </c>
      <c r="AD9" s="25">
        <v>79.03</v>
      </c>
      <c r="AE9" s="25">
        <v>77.34</v>
      </c>
      <c r="AF9" s="25">
        <v>77.650000000000006</v>
      </c>
      <c r="AG9" s="68">
        <f t="shared" si="7"/>
        <v>69.636428571428567</v>
      </c>
      <c r="AH9" s="25">
        <v>61.83</v>
      </c>
      <c r="AI9" s="25">
        <v>51.06</v>
      </c>
      <c r="AJ9" s="25">
        <v>51.22</v>
      </c>
      <c r="AK9" s="28">
        <f t="shared" si="8"/>
        <v>54.70333333333334</v>
      </c>
      <c r="AL9" s="25">
        <v>61.99</v>
      </c>
      <c r="AM9" s="25">
        <v>55.63</v>
      </c>
      <c r="AN9" s="28">
        <f t="shared" si="9"/>
        <v>58.81</v>
      </c>
      <c r="AO9" s="25">
        <v>74.31</v>
      </c>
      <c r="AP9" s="25">
        <v>62.32</v>
      </c>
      <c r="AQ9" s="28">
        <f t="shared" si="10"/>
        <v>68.314999999999998</v>
      </c>
      <c r="AR9" s="25">
        <v>57.67</v>
      </c>
      <c r="AS9" s="25">
        <v>77.81</v>
      </c>
      <c r="AT9" s="25">
        <v>61.17</v>
      </c>
      <c r="AU9" s="25">
        <v>62.72</v>
      </c>
      <c r="AV9" s="25">
        <v>61.66</v>
      </c>
      <c r="AW9" s="28">
        <f t="shared" si="11"/>
        <v>62.19</v>
      </c>
      <c r="AX9" s="25">
        <v>48.04</v>
      </c>
      <c r="AY9" s="25">
        <v>46.98</v>
      </c>
      <c r="AZ9" s="25">
        <v>55.71</v>
      </c>
      <c r="BA9" s="25">
        <v>60.52</v>
      </c>
      <c r="BB9" s="28">
        <f t="shared" si="12"/>
        <v>52.8125</v>
      </c>
      <c r="BC9" s="25">
        <v>34.75</v>
      </c>
      <c r="BD9" s="25">
        <v>22.35</v>
      </c>
      <c r="BE9" s="28">
        <f t="shared" si="13"/>
        <v>34.04</v>
      </c>
      <c r="BF9" s="25">
        <v>28.38</v>
      </c>
      <c r="BG9" s="25">
        <v>58.16</v>
      </c>
      <c r="BH9" s="25">
        <v>34.26</v>
      </c>
      <c r="BI9" s="68">
        <f t="shared" si="14"/>
        <v>54.026736111111113</v>
      </c>
      <c r="BJ9" s="84">
        <v>67.849999999999994</v>
      </c>
      <c r="BK9" s="74">
        <v>34.28</v>
      </c>
      <c r="BL9" s="74">
        <v>33</v>
      </c>
      <c r="BM9" s="74">
        <v>15.58</v>
      </c>
      <c r="BN9" s="73">
        <f t="shared" si="15"/>
        <v>24.29</v>
      </c>
      <c r="BO9" s="33">
        <f t="shared" si="16"/>
        <v>42.139999999999993</v>
      </c>
      <c r="BP9" s="81">
        <v>66.290000000000006</v>
      </c>
      <c r="BQ9" s="25">
        <v>40.729999999999997</v>
      </c>
      <c r="BR9" s="25">
        <v>32.299999999999997</v>
      </c>
      <c r="BS9" s="25">
        <v>18.07</v>
      </c>
      <c r="BT9" s="73">
        <f t="shared" si="17"/>
        <v>25.184999999999999</v>
      </c>
      <c r="BU9" s="33">
        <f t="shared" si="18"/>
        <v>44.068333333333335</v>
      </c>
      <c r="BV9" s="81">
        <v>53.34</v>
      </c>
      <c r="BW9" s="25">
        <v>44.45</v>
      </c>
      <c r="BX9" s="25">
        <v>30.67</v>
      </c>
      <c r="BY9" s="25">
        <v>79.930000000000007</v>
      </c>
      <c r="BZ9" s="28">
        <f t="shared" si="19"/>
        <v>55.300000000000004</v>
      </c>
      <c r="CA9" s="25">
        <v>53.02</v>
      </c>
      <c r="CB9" s="49">
        <v>27.41</v>
      </c>
      <c r="CC9" s="28">
        <f t="shared" si="20"/>
        <v>40.215000000000003</v>
      </c>
      <c r="CD9" s="33">
        <f t="shared" si="21"/>
        <v>48.326250000000002</v>
      </c>
    </row>
    <row r="10" spans="1:84" x14ac:dyDescent="0.25">
      <c r="A10" s="20" t="s">
        <v>7</v>
      </c>
      <c r="B10" s="25">
        <v>100</v>
      </c>
      <c r="C10" s="25">
        <v>75</v>
      </c>
      <c r="D10" s="25">
        <v>30</v>
      </c>
      <c r="E10" s="28">
        <f t="shared" si="0"/>
        <v>68.333333333333329</v>
      </c>
      <c r="F10" s="25">
        <v>95</v>
      </c>
      <c r="G10" s="25">
        <v>30</v>
      </c>
      <c r="H10" s="28">
        <f t="shared" si="1"/>
        <v>62.5</v>
      </c>
      <c r="I10" s="25">
        <v>72.5</v>
      </c>
      <c r="J10" s="25">
        <v>65</v>
      </c>
      <c r="K10" s="25">
        <v>35</v>
      </c>
      <c r="L10" s="28">
        <f t="shared" si="2"/>
        <v>57.5</v>
      </c>
      <c r="M10" s="25">
        <v>70</v>
      </c>
      <c r="N10" s="25">
        <v>65</v>
      </c>
      <c r="O10" s="25">
        <v>80</v>
      </c>
      <c r="P10" s="25">
        <v>81.67</v>
      </c>
      <c r="Q10" s="68">
        <f t="shared" si="3"/>
        <v>69.28619047619047</v>
      </c>
      <c r="R10" s="25">
        <v>81.819999999999993</v>
      </c>
      <c r="S10" s="25">
        <v>63.64</v>
      </c>
      <c r="T10" s="25">
        <v>27.27</v>
      </c>
      <c r="U10" s="28">
        <f t="shared" si="4"/>
        <v>57.576666666666661</v>
      </c>
      <c r="V10" s="25">
        <v>86.36</v>
      </c>
      <c r="W10" s="25">
        <v>18.18</v>
      </c>
      <c r="X10" s="28">
        <f t="shared" si="5"/>
        <v>52.269999999999996</v>
      </c>
      <c r="Y10" s="25">
        <v>95.45</v>
      </c>
      <c r="Z10" s="25">
        <v>22.73</v>
      </c>
      <c r="AA10" s="25">
        <v>18.18</v>
      </c>
      <c r="AB10" s="28">
        <f t="shared" si="6"/>
        <v>45.45333333333334</v>
      </c>
      <c r="AC10" s="25">
        <v>81.819999999999993</v>
      </c>
      <c r="AD10" s="25">
        <v>86.36</v>
      </c>
      <c r="AE10" s="25">
        <v>90.91</v>
      </c>
      <c r="AF10" s="25">
        <v>87.88</v>
      </c>
      <c r="AG10" s="68">
        <f t="shared" si="7"/>
        <v>71.752857142857138</v>
      </c>
      <c r="AH10" s="25">
        <v>76</v>
      </c>
      <c r="AI10" s="25">
        <v>53.6</v>
      </c>
      <c r="AJ10" s="25">
        <v>64.8</v>
      </c>
      <c r="AK10" s="28">
        <f t="shared" si="8"/>
        <v>64.8</v>
      </c>
      <c r="AL10" s="25">
        <v>82.4</v>
      </c>
      <c r="AM10" s="25">
        <v>83.2</v>
      </c>
      <c r="AN10" s="28">
        <f t="shared" si="9"/>
        <v>82.800000000000011</v>
      </c>
      <c r="AO10" s="25">
        <v>68.400000000000006</v>
      </c>
      <c r="AP10" s="25">
        <v>75.2</v>
      </c>
      <c r="AQ10" s="28">
        <f t="shared" si="10"/>
        <v>71.800000000000011</v>
      </c>
      <c r="AR10" s="25">
        <v>61.6</v>
      </c>
      <c r="AS10" s="25">
        <v>73.599999999999994</v>
      </c>
      <c r="AT10" s="25">
        <v>60.4</v>
      </c>
      <c r="AU10" s="25">
        <v>70.400000000000006</v>
      </c>
      <c r="AV10" s="25">
        <v>51.6</v>
      </c>
      <c r="AW10" s="28">
        <f t="shared" si="11"/>
        <v>61</v>
      </c>
      <c r="AX10" s="25">
        <v>57.2</v>
      </c>
      <c r="AY10" s="25">
        <v>54.4</v>
      </c>
      <c r="AZ10" s="25">
        <v>66.8</v>
      </c>
      <c r="BA10" s="25">
        <v>64.8</v>
      </c>
      <c r="BB10" s="28">
        <f t="shared" si="12"/>
        <v>60.8</v>
      </c>
      <c r="BC10" s="25">
        <v>39.200000000000003</v>
      </c>
      <c r="BD10" s="25">
        <v>32.799999999999997</v>
      </c>
      <c r="BE10" s="28">
        <f t="shared" si="13"/>
        <v>32.275000000000006</v>
      </c>
      <c r="BF10" s="25">
        <v>39.6</v>
      </c>
      <c r="BG10" s="25">
        <v>56</v>
      </c>
      <c r="BH10" s="25">
        <v>37.6</v>
      </c>
      <c r="BI10" s="68">
        <f t="shared" si="14"/>
        <v>58.522916666666667</v>
      </c>
      <c r="BJ10" s="84">
        <v>62.5</v>
      </c>
      <c r="BK10" s="74">
        <v>50</v>
      </c>
      <c r="BL10" s="74">
        <v>67.5</v>
      </c>
      <c r="BM10" s="74">
        <v>27.5</v>
      </c>
      <c r="BN10" s="73">
        <f t="shared" si="15"/>
        <v>47.5</v>
      </c>
      <c r="BO10" s="33">
        <f t="shared" si="16"/>
        <v>53.333333333333336</v>
      </c>
      <c r="BP10" s="81">
        <v>72.73</v>
      </c>
      <c r="BQ10" s="25">
        <v>34.090000000000003</v>
      </c>
      <c r="BR10" s="25">
        <v>38.64</v>
      </c>
      <c r="BS10" s="25">
        <v>11.36</v>
      </c>
      <c r="BT10" s="73">
        <f t="shared" si="17"/>
        <v>25</v>
      </c>
      <c r="BU10" s="33">
        <f t="shared" si="18"/>
        <v>43.94</v>
      </c>
      <c r="BV10" s="81">
        <v>57.6</v>
      </c>
      <c r="BW10" s="25">
        <v>44</v>
      </c>
      <c r="BX10" s="25">
        <v>45.2</v>
      </c>
      <c r="BY10" s="25">
        <v>83.2</v>
      </c>
      <c r="BZ10" s="28">
        <f t="shared" si="19"/>
        <v>64.2</v>
      </c>
      <c r="CA10" s="25">
        <v>54.4</v>
      </c>
      <c r="CB10" s="49">
        <v>32.799999999999997</v>
      </c>
      <c r="CC10" s="28">
        <f t="shared" si="20"/>
        <v>43.599999999999994</v>
      </c>
      <c r="CD10" s="33">
        <f t="shared" si="21"/>
        <v>52.35</v>
      </c>
    </row>
    <row r="11" spans="1:84" x14ac:dyDescent="0.25">
      <c r="A11" s="20" t="s">
        <v>8</v>
      </c>
      <c r="B11" s="25">
        <v>76.47</v>
      </c>
      <c r="C11" s="25">
        <v>61.76</v>
      </c>
      <c r="D11" s="25">
        <v>58.82</v>
      </c>
      <c r="E11" s="28">
        <f t="shared" si="0"/>
        <v>65.683333333333323</v>
      </c>
      <c r="F11" s="25">
        <v>61.76</v>
      </c>
      <c r="G11" s="25">
        <v>58.82</v>
      </c>
      <c r="H11" s="28">
        <f t="shared" si="1"/>
        <v>60.29</v>
      </c>
      <c r="I11" s="25">
        <v>54.41</v>
      </c>
      <c r="J11" s="25">
        <v>61.76</v>
      </c>
      <c r="K11" s="25">
        <v>41.18</v>
      </c>
      <c r="L11" s="28">
        <f t="shared" si="2"/>
        <v>52.449999999999996</v>
      </c>
      <c r="M11" s="25">
        <v>69.12</v>
      </c>
      <c r="N11" s="25">
        <v>88.24</v>
      </c>
      <c r="O11" s="25">
        <v>67.650000000000006</v>
      </c>
      <c r="P11" s="25">
        <v>73.53</v>
      </c>
      <c r="Q11" s="68">
        <f t="shared" si="3"/>
        <v>68.13761904761904</v>
      </c>
      <c r="R11" s="25">
        <v>43.16</v>
      </c>
      <c r="S11" s="25">
        <v>25.26</v>
      </c>
      <c r="T11" s="25">
        <v>40</v>
      </c>
      <c r="U11" s="28">
        <f t="shared" si="4"/>
        <v>36.14</v>
      </c>
      <c r="V11" s="25">
        <v>42.11</v>
      </c>
      <c r="W11" s="25">
        <v>45.26</v>
      </c>
      <c r="X11" s="28">
        <f t="shared" si="5"/>
        <v>43.685000000000002</v>
      </c>
      <c r="Y11" s="25">
        <v>84.21</v>
      </c>
      <c r="Z11" s="25">
        <v>41.05</v>
      </c>
      <c r="AA11" s="25">
        <v>28.42</v>
      </c>
      <c r="AB11" s="28">
        <f t="shared" si="6"/>
        <v>51.226666666666667</v>
      </c>
      <c r="AC11" s="25">
        <v>61.05</v>
      </c>
      <c r="AD11" s="25">
        <v>74.739999999999995</v>
      </c>
      <c r="AE11" s="25">
        <v>84.21</v>
      </c>
      <c r="AF11" s="25">
        <v>90.18</v>
      </c>
      <c r="AG11" s="68">
        <f t="shared" si="7"/>
        <v>63.033095238095243</v>
      </c>
      <c r="AH11" s="25">
        <v>78.38</v>
      </c>
      <c r="AI11" s="25">
        <v>34.46</v>
      </c>
      <c r="AJ11" s="25">
        <v>52.7</v>
      </c>
      <c r="AK11" s="28">
        <f t="shared" si="8"/>
        <v>55.180000000000007</v>
      </c>
      <c r="AL11" s="25">
        <v>68.92</v>
      </c>
      <c r="AM11" s="25">
        <v>48.65</v>
      </c>
      <c r="AN11" s="28">
        <f t="shared" si="9"/>
        <v>58.784999999999997</v>
      </c>
      <c r="AO11" s="25">
        <v>72.64</v>
      </c>
      <c r="AP11" s="25">
        <v>48.65</v>
      </c>
      <c r="AQ11" s="28">
        <f t="shared" si="10"/>
        <v>60.644999999999996</v>
      </c>
      <c r="AR11" s="25">
        <v>67.91</v>
      </c>
      <c r="AS11" s="25">
        <v>71.62</v>
      </c>
      <c r="AT11" s="25">
        <v>64.19</v>
      </c>
      <c r="AU11" s="25">
        <v>67.569999999999993</v>
      </c>
      <c r="AV11" s="25">
        <v>71.959999999999994</v>
      </c>
      <c r="AW11" s="28">
        <f t="shared" si="11"/>
        <v>69.764999999999986</v>
      </c>
      <c r="AX11" s="25">
        <v>45.95</v>
      </c>
      <c r="AY11" s="25">
        <v>53.72</v>
      </c>
      <c r="AZ11" s="25">
        <v>53.04</v>
      </c>
      <c r="BA11" s="25">
        <v>64.19</v>
      </c>
      <c r="BB11" s="28">
        <f t="shared" si="12"/>
        <v>54.225000000000001</v>
      </c>
      <c r="BC11" s="25">
        <v>53.72</v>
      </c>
      <c r="BD11" s="25">
        <v>29.73</v>
      </c>
      <c r="BE11" s="28">
        <f t="shared" si="13"/>
        <v>38.862499999999997</v>
      </c>
      <c r="BF11" s="25">
        <v>35.47</v>
      </c>
      <c r="BG11" s="25">
        <v>63.51</v>
      </c>
      <c r="BH11" s="25">
        <v>28.38</v>
      </c>
      <c r="BI11" s="68">
        <f t="shared" si="14"/>
        <v>55.711874999999999</v>
      </c>
      <c r="BJ11" s="84">
        <v>80.88</v>
      </c>
      <c r="BK11" s="74">
        <v>44.12</v>
      </c>
      <c r="BL11" s="74">
        <v>38.24</v>
      </c>
      <c r="BM11" s="74">
        <v>26.47</v>
      </c>
      <c r="BN11" s="73">
        <f t="shared" si="15"/>
        <v>32.355000000000004</v>
      </c>
      <c r="BO11" s="33">
        <f t="shared" si="16"/>
        <v>52.451666666666675</v>
      </c>
      <c r="BP11" s="81">
        <v>41.05</v>
      </c>
      <c r="BQ11" s="25">
        <v>27.89</v>
      </c>
      <c r="BR11" s="25">
        <v>38.42</v>
      </c>
      <c r="BS11" s="25">
        <v>20</v>
      </c>
      <c r="BT11" s="73">
        <f t="shared" si="17"/>
        <v>29.21</v>
      </c>
      <c r="BU11" s="33">
        <f t="shared" si="18"/>
        <v>32.716666666666669</v>
      </c>
      <c r="BV11" s="81">
        <v>55.07</v>
      </c>
      <c r="BW11" s="25">
        <v>48.99</v>
      </c>
      <c r="BX11" s="25">
        <v>32.090000000000003</v>
      </c>
      <c r="BY11" s="25">
        <v>81.08</v>
      </c>
      <c r="BZ11" s="28">
        <f t="shared" si="19"/>
        <v>56.585000000000001</v>
      </c>
      <c r="CA11" s="25">
        <v>58.78</v>
      </c>
      <c r="CB11" s="49">
        <v>30.74</v>
      </c>
      <c r="CC11" s="28">
        <f t="shared" si="20"/>
        <v>44.76</v>
      </c>
      <c r="CD11" s="33">
        <f t="shared" si="21"/>
        <v>51.35125</v>
      </c>
    </row>
    <row r="12" spans="1:84" x14ac:dyDescent="0.25">
      <c r="A12" s="20" t="s">
        <v>9</v>
      </c>
      <c r="B12" s="25">
        <v>60.71</v>
      </c>
      <c r="C12" s="25">
        <v>33.93</v>
      </c>
      <c r="D12" s="25">
        <v>67.86</v>
      </c>
      <c r="E12" s="28">
        <f t="shared" si="0"/>
        <v>54.166666666666664</v>
      </c>
      <c r="F12" s="25">
        <v>62.5</v>
      </c>
      <c r="G12" s="25">
        <v>37.5</v>
      </c>
      <c r="H12" s="28">
        <f t="shared" si="1"/>
        <v>50</v>
      </c>
      <c r="I12" s="25">
        <v>49.11</v>
      </c>
      <c r="J12" s="25">
        <v>50</v>
      </c>
      <c r="K12" s="25">
        <v>41.07</v>
      </c>
      <c r="L12" s="28">
        <f t="shared" si="2"/>
        <v>46.726666666666667</v>
      </c>
      <c r="M12" s="25">
        <v>47.32</v>
      </c>
      <c r="N12" s="25">
        <v>71.430000000000007</v>
      </c>
      <c r="O12" s="25">
        <v>58.93</v>
      </c>
      <c r="P12" s="25">
        <v>91.07</v>
      </c>
      <c r="Q12" s="68">
        <f t="shared" si="3"/>
        <v>59.949047619047619</v>
      </c>
      <c r="R12" s="25">
        <v>63.22</v>
      </c>
      <c r="S12" s="25">
        <v>41.95</v>
      </c>
      <c r="T12" s="25">
        <v>40.799999999999997</v>
      </c>
      <c r="U12" s="28">
        <f t="shared" si="4"/>
        <v>48.656666666666666</v>
      </c>
      <c r="V12" s="25">
        <v>63.22</v>
      </c>
      <c r="W12" s="25">
        <v>39.08</v>
      </c>
      <c r="X12" s="28">
        <f t="shared" si="5"/>
        <v>51.15</v>
      </c>
      <c r="Y12" s="25">
        <v>71.84</v>
      </c>
      <c r="Z12" s="25">
        <v>34.479999999999997</v>
      </c>
      <c r="AA12" s="25">
        <v>38.51</v>
      </c>
      <c r="AB12" s="28">
        <f t="shared" si="6"/>
        <v>48.276666666666664</v>
      </c>
      <c r="AC12" s="25">
        <v>68.680000000000007</v>
      </c>
      <c r="AD12" s="25">
        <v>64.94</v>
      </c>
      <c r="AE12" s="25">
        <v>80.459999999999994</v>
      </c>
      <c r="AF12" s="25">
        <v>87.55</v>
      </c>
      <c r="AG12" s="68">
        <f t="shared" si="7"/>
        <v>64.244761904761916</v>
      </c>
      <c r="AH12" s="25">
        <v>64</v>
      </c>
      <c r="AI12" s="25">
        <v>23.33</v>
      </c>
      <c r="AJ12" s="25">
        <v>43.33</v>
      </c>
      <c r="AK12" s="28">
        <f t="shared" si="8"/>
        <v>43.553333333333335</v>
      </c>
      <c r="AL12" s="25">
        <v>46</v>
      </c>
      <c r="AM12" s="25">
        <v>42</v>
      </c>
      <c r="AN12" s="28">
        <f t="shared" si="9"/>
        <v>44</v>
      </c>
      <c r="AO12" s="25">
        <v>63</v>
      </c>
      <c r="AP12" s="25">
        <v>38</v>
      </c>
      <c r="AQ12" s="28">
        <f t="shared" si="10"/>
        <v>50.5</v>
      </c>
      <c r="AR12" s="25">
        <v>52.67</v>
      </c>
      <c r="AS12" s="25">
        <v>75.33</v>
      </c>
      <c r="AT12" s="25">
        <v>56</v>
      </c>
      <c r="AU12" s="25">
        <v>64</v>
      </c>
      <c r="AV12" s="25">
        <v>54.67</v>
      </c>
      <c r="AW12" s="28">
        <f t="shared" si="11"/>
        <v>59.335000000000001</v>
      </c>
      <c r="AX12" s="25">
        <v>39</v>
      </c>
      <c r="AY12" s="25">
        <v>39</v>
      </c>
      <c r="AZ12" s="25">
        <v>52.67</v>
      </c>
      <c r="BA12" s="25">
        <v>52.67</v>
      </c>
      <c r="BB12" s="28">
        <f t="shared" si="12"/>
        <v>45.835000000000008</v>
      </c>
      <c r="BC12" s="25">
        <v>25.67</v>
      </c>
      <c r="BD12" s="25">
        <v>10.67</v>
      </c>
      <c r="BE12" s="28">
        <f t="shared" si="13"/>
        <v>29.947500000000002</v>
      </c>
      <c r="BF12" s="25">
        <v>19</v>
      </c>
      <c r="BG12" s="25">
        <v>59.67</v>
      </c>
      <c r="BH12" s="25">
        <v>31.33</v>
      </c>
      <c r="BI12" s="68">
        <f t="shared" si="14"/>
        <v>47.26423611111111</v>
      </c>
      <c r="BJ12" s="84">
        <v>58.93</v>
      </c>
      <c r="BK12" s="74">
        <v>58.93</v>
      </c>
      <c r="BL12" s="74">
        <v>51.79</v>
      </c>
      <c r="BM12" s="74">
        <v>35.71</v>
      </c>
      <c r="BN12" s="73">
        <f t="shared" si="15"/>
        <v>43.75</v>
      </c>
      <c r="BO12" s="33">
        <f t="shared" si="16"/>
        <v>53.870000000000005</v>
      </c>
      <c r="BP12" s="81">
        <v>52.87</v>
      </c>
      <c r="BQ12" s="25">
        <v>33.049999999999997</v>
      </c>
      <c r="BR12" s="25">
        <v>33.049999999999997</v>
      </c>
      <c r="BS12" s="25">
        <v>14.94</v>
      </c>
      <c r="BT12" s="73">
        <f t="shared" si="17"/>
        <v>23.994999999999997</v>
      </c>
      <c r="BU12" s="33">
        <f t="shared" si="18"/>
        <v>36.638333333333328</v>
      </c>
      <c r="BV12" s="81">
        <v>39.33</v>
      </c>
      <c r="BW12" s="25">
        <v>31</v>
      </c>
      <c r="BX12" s="25">
        <v>18.329999999999998</v>
      </c>
      <c r="BY12" s="25">
        <v>72</v>
      </c>
      <c r="BZ12" s="28">
        <f t="shared" si="19"/>
        <v>45.164999999999999</v>
      </c>
      <c r="CA12" s="25">
        <v>47.33</v>
      </c>
      <c r="CB12" s="49">
        <v>20</v>
      </c>
      <c r="CC12" s="28">
        <f t="shared" si="20"/>
        <v>33.664999999999999</v>
      </c>
      <c r="CD12" s="33">
        <f t="shared" si="21"/>
        <v>37.29</v>
      </c>
    </row>
    <row r="13" spans="1:84" x14ac:dyDescent="0.25">
      <c r="A13" s="20" t="s">
        <v>10</v>
      </c>
      <c r="B13" s="25">
        <v>66.67</v>
      </c>
      <c r="C13" s="25">
        <v>39.39</v>
      </c>
      <c r="D13" s="25">
        <v>33.33</v>
      </c>
      <c r="E13" s="28">
        <f t="shared" si="0"/>
        <v>46.463333333333331</v>
      </c>
      <c r="F13" s="25">
        <v>63.64</v>
      </c>
      <c r="G13" s="25">
        <v>30.3</v>
      </c>
      <c r="H13" s="28">
        <f t="shared" si="1"/>
        <v>46.97</v>
      </c>
      <c r="I13" s="25">
        <v>66.67</v>
      </c>
      <c r="J13" s="25">
        <v>51.52</v>
      </c>
      <c r="K13" s="25">
        <v>27.27</v>
      </c>
      <c r="L13" s="28">
        <f t="shared" si="2"/>
        <v>48.486666666666672</v>
      </c>
      <c r="M13" s="25">
        <v>69.7</v>
      </c>
      <c r="N13" s="25">
        <v>75.760000000000005</v>
      </c>
      <c r="O13" s="25">
        <v>66.67</v>
      </c>
      <c r="P13" s="25">
        <v>94.95</v>
      </c>
      <c r="Q13" s="68">
        <f t="shared" si="3"/>
        <v>64.142857142857139</v>
      </c>
      <c r="R13" s="25">
        <v>73.33</v>
      </c>
      <c r="S13" s="25">
        <v>28.33</v>
      </c>
      <c r="T13" s="25">
        <v>53.33</v>
      </c>
      <c r="U13" s="28">
        <f t="shared" si="4"/>
        <v>51.663333333333334</v>
      </c>
      <c r="V13" s="25">
        <v>71.67</v>
      </c>
      <c r="W13" s="25">
        <v>36.67</v>
      </c>
      <c r="X13" s="28">
        <f t="shared" si="5"/>
        <v>54.17</v>
      </c>
      <c r="Y13" s="25">
        <v>84.17</v>
      </c>
      <c r="Z13" s="25">
        <v>43.33</v>
      </c>
      <c r="AA13" s="25">
        <v>56.67</v>
      </c>
      <c r="AB13" s="28">
        <f t="shared" si="6"/>
        <v>61.390000000000008</v>
      </c>
      <c r="AC13" s="25">
        <v>81.67</v>
      </c>
      <c r="AD13" s="25">
        <v>90</v>
      </c>
      <c r="AE13" s="25">
        <v>83.33</v>
      </c>
      <c r="AF13" s="25">
        <v>87.78</v>
      </c>
      <c r="AG13" s="68">
        <f t="shared" si="7"/>
        <v>72.857619047619053</v>
      </c>
      <c r="AH13" s="25">
        <v>47.17</v>
      </c>
      <c r="AI13" s="25">
        <v>30.19</v>
      </c>
      <c r="AJ13" s="25">
        <v>50.94</v>
      </c>
      <c r="AK13" s="28">
        <f t="shared" si="8"/>
        <v>42.766666666666673</v>
      </c>
      <c r="AL13" s="25">
        <v>47.17</v>
      </c>
      <c r="AM13" s="25">
        <v>18.87</v>
      </c>
      <c r="AN13" s="28">
        <f t="shared" si="9"/>
        <v>33.020000000000003</v>
      </c>
      <c r="AO13" s="25">
        <v>59.43</v>
      </c>
      <c r="AP13" s="25">
        <v>39.619999999999997</v>
      </c>
      <c r="AQ13" s="28">
        <f t="shared" si="10"/>
        <v>49.524999999999999</v>
      </c>
      <c r="AR13" s="25">
        <v>56.6</v>
      </c>
      <c r="AS13" s="25">
        <v>60.38</v>
      </c>
      <c r="AT13" s="25">
        <v>50.94</v>
      </c>
      <c r="AU13" s="25">
        <v>50.94</v>
      </c>
      <c r="AV13" s="25">
        <v>52.83</v>
      </c>
      <c r="AW13" s="28">
        <f t="shared" si="11"/>
        <v>51.884999999999998</v>
      </c>
      <c r="AX13" s="25">
        <v>41.51</v>
      </c>
      <c r="AY13" s="25">
        <v>50</v>
      </c>
      <c r="AZ13" s="25">
        <v>57.55</v>
      </c>
      <c r="BA13" s="25">
        <v>52.83</v>
      </c>
      <c r="BB13" s="28">
        <f t="shared" si="12"/>
        <v>50.472499999999997</v>
      </c>
      <c r="BC13" s="25">
        <v>13.21</v>
      </c>
      <c r="BD13" s="25">
        <v>11.32</v>
      </c>
      <c r="BE13" s="28">
        <f t="shared" si="13"/>
        <v>15.217500000000001</v>
      </c>
      <c r="BF13" s="25">
        <v>32.08</v>
      </c>
      <c r="BG13" s="25">
        <v>60.38</v>
      </c>
      <c r="BH13" s="25">
        <v>37.74</v>
      </c>
      <c r="BI13" s="68">
        <f t="shared" si="14"/>
        <v>45.083888888888879</v>
      </c>
      <c r="BJ13" s="84">
        <v>51.52</v>
      </c>
      <c r="BK13" s="74">
        <v>31.82</v>
      </c>
      <c r="BL13" s="74">
        <v>31.82</v>
      </c>
      <c r="BM13" s="74">
        <v>21.21</v>
      </c>
      <c r="BN13" s="73">
        <f t="shared" si="15"/>
        <v>26.515000000000001</v>
      </c>
      <c r="BO13" s="33">
        <f t="shared" si="16"/>
        <v>36.618333333333332</v>
      </c>
      <c r="BP13" s="81">
        <v>65.83</v>
      </c>
      <c r="BQ13" s="25">
        <v>38.33</v>
      </c>
      <c r="BR13" s="25">
        <v>24.17</v>
      </c>
      <c r="BS13" s="25">
        <v>25</v>
      </c>
      <c r="BT13" s="73">
        <f t="shared" si="17"/>
        <v>24.585000000000001</v>
      </c>
      <c r="BU13" s="33">
        <f t="shared" si="18"/>
        <v>42.914999999999999</v>
      </c>
      <c r="BV13" s="81">
        <v>52.83</v>
      </c>
      <c r="BW13" s="25">
        <v>27.36</v>
      </c>
      <c r="BX13" s="25">
        <v>27.36</v>
      </c>
      <c r="BY13" s="25">
        <v>77.36</v>
      </c>
      <c r="BZ13" s="28">
        <f t="shared" si="19"/>
        <v>52.36</v>
      </c>
      <c r="CA13" s="25">
        <v>58.49</v>
      </c>
      <c r="CB13" s="49">
        <v>31.13</v>
      </c>
      <c r="CC13" s="28">
        <f t="shared" si="20"/>
        <v>44.81</v>
      </c>
      <c r="CD13" s="33">
        <f t="shared" si="21"/>
        <v>44.34</v>
      </c>
    </row>
    <row r="14" spans="1:84" x14ac:dyDescent="0.25">
      <c r="A14" s="20" t="s">
        <v>11</v>
      </c>
      <c r="B14" s="25">
        <v>61.54</v>
      </c>
      <c r="C14" s="25">
        <v>53.85</v>
      </c>
      <c r="D14" s="25">
        <v>76.92</v>
      </c>
      <c r="E14" s="28">
        <f t="shared" si="0"/>
        <v>64.103333333333339</v>
      </c>
      <c r="F14" s="25">
        <v>61.54</v>
      </c>
      <c r="G14" s="25">
        <v>100</v>
      </c>
      <c r="H14" s="28">
        <f t="shared" si="1"/>
        <v>80.77</v>
      </c>
      <c r="I14" s="25">
        <v>92.31</v>
      </c>
      <c r="J14" s="25">
        <v>69.23</v>
      </c>
      <c r="K14" s="25">
        <v>76.92</v>
      </c>
      <c r="L14" s="28">
        <f t="shared" si="2"/>
        <v>79.486666666666679</v>
      </c>
      <c r="M14" s="25">
        <v>80.77</v>
      </c>
      <c r="N14" s="25">
        <v>61.54</v>
      </c>
      <c r="O14" s="25">
        <v>100</v>
      </c>
      <c r="P14" s="25">
        <v>79.489999999999995</v>
      </c>
      <c r="Q14" s="68">
        <f t="shared" si="3"/>
        <v>78.022857142857134</v>
      </c>
      <c r="R14" s="25">
        <v>90.91</v>
      </c>
      <c r="S14" s="25">
        <v>0</v>
      </c>
      <c r="T14" s="25">
        <v>90.91</v>
      </c>
      <c r="U14" s="28">
        <f t="shared" si="4"/>
        <v>60.606666666666662</v>
      </c>
      <c r="V14" s="25">
        <v>63.64</v>
      </c>
      <c r="W14" s="25">
        <v>36.36</v>
      </c>
      <c r="X14" s="28">
        <f t="shared" si="5"/>
        <v>50</v>
      </c>
      <c r="Y14" s="25">
        <v>86.36</v>
      </c>
      <c r="Z14" s="25">
        <v>54.55</v>
      </c>
      <c r="AA14" s="25">
        <v>18.18</v>
      </c>
      <c r="AB14" s="28">
        <f t="shared" si="6"/>
        <v>53.03</v>
      </c>
      <c r="AC14" s="25">
        <v>63.64</v>
      </c>
      <c r="AD14" s="25">
        <v>63.64</v>
      </c>
      <c r="AE14" s="25">
        <v>81.819999999999993</v>
      </c>
      <c r="AF14" s="25">
        <v>100</v>
      </c>
      <c r="AG14" s="68">
        <f t="shared" si="7"/>
        <v>67.533809523809524</v>
      </c>
      <c r="AH14" s="25">
        <v>66.67</v>
      </c>
      <c r="AI14" s="25">
        <v>52.08</v>
      </c>
      <c r="AJ14" s="25">
        <v>56.25</v>
      </c>
      <c r="AK14" s="28">
        <f t="shared" si="8"/>
        <v>58.333333333333336</v>
      </c>
      <c r="AL14" s="25">
        <v>62.5</v>
      </c>
      <c r="AM14" s="25">
        <v>54.17</v>
      </c>
      <c r="AN14" s="28">
        <f t="shared" si="9"/>
        <v>58.335000000000001</v>
      </c>
      <c r="AO14" s="25">
        <v>71.88</v>
      </c>
      <c r="AP14" s="25">
        <v>70.83</v>
      </c>
      <c r="AQ14" s="28">
        <f t="shared" si="10"/>
        <v>71.35499999999999</v>
      </c>
      <c r="AR14" s="25">
        <v>51.04</v>
      </c>
      <c r="AS14" s="25">
        <v>81.25</v>
      </c>
      <c r="AT14" s="25">
        <v>56.25</v>
      </c>
      <c r="AU14" s="25">
        <v>55.21</v>
      </c>
      <c r="AV14" s="25">
        <v>55.21</v>
      </c>
      <c r="AW14" s="28">
        <f t="shared" si="11"/>
        <v>55.21</v>
      </c>
      <c r="AX14" s="25">
        <v>47.92</v>
      </c>
      <c r="AY14" s="25">
        <v>36.46</v>
      </c>
      <c r="AZ14" s="25">
        <v>43.75</v>
      </c>
      <c r="BA14" s="25">
        <v>45.83</v>
      </c>
      <c r="BB14" s="28">
        <f t="shared" si="12"/>
        <v>43.489999999999995</v>
      </c>
      <c r="BC14" s="25">
        <v>43.75</v>
      </c>
      <c r="BD14" s="25">
        <v>37.5</v>
      </c>
      <c r="BE14" s="28">
        <f t="shared" si="13"/>
        <v>26.445</v>
      </c>
      <c r="BF14" s="25">
        <v>34.380000000000003</v>
      </c>
      <c r="BG14" s="25">
        <v>56.25</v>
      </c>
      <c r="BH14" s="25">
        <v>41.67</v>
      </c>
      <c r="BI14" s="68">
        <f t="shared" si="14"/>
        <v>52.83402777777777</v>
      </c>
      <c r="BJ14" s="84">
        <v>96.15</v>
      </c>
      <c r="BK14" s="74">
        <v>69.23</v>
      </c>
      <c r="BL14" s="74">
        <v>73.08</v>
      </c>
      <c r="BM14" s="74">
        <v>34.619999999999997</v>
      </c>
      <c r="BN14" s="73">
        <f t="shared" si="15"/>
        <v>53.849999999999994</v>
      </c>
      <c r="BO14" s="33">
        <f t="shared" si="16"/>
        <v>73.076666666666668</v>
      </c>
      <c r="BP14" s="81">
        <v>72.73</v>
      </c>
      <c r="BQ14" s="25">
        <v>54.55</v>
      </c>
      <c r="BR14" s="25">
        <v>68.180000000000007</v>
      </c>
      <c r="BS14" s="25">
        <v>13.64</v>
      </c>
      <c r="BT14" s="73">
        <f t="shared" si="17"/>
        <v>40.910000000000004</v>
      </c>
      <c r="BU14" s="33">
        <f t="shared" si="18"/>
        <v>56.063333333333333</v>
      </c>
      <c r="BV14" s="81">
        <v>52.08</v>
      </c>
      <c r="BW14" s="25">
        <v>51.04</v>
      </c>
      <c r="BX14" s="25">
        <v>36.46</v>
      </c>
      <c r="BY14" s="25">
        <v>68.75</v>
      </c>
      <c r="BZ14" s="28">
        <f t="shared" si="19"/>
        <v>52.605000000000004</v>
      </c>
      <c r="CA14" s="25">
        <v>54.17</v>
      </c>
      <c r="CB14" s="49">
        <v>28.13</v>
      </c>
      <c r="CC14" s="28">
        <f t="shared" si="20"/>
        <v>41.15</v>
      </c>
      <c r="CD14" s="33">
        <f t="shared" si="21"/>
        <v>49.218750000000007</v>
      </c>
    </row>
    <row r="15" spans="1:84" x14ac:dyDescent="0.25">
      <c r="A15" s="20" t="s">
        <v>12</v>
      </c>
      <c r="B15" s="25">
        <v>76.19</v>
      </c>
      <c r="C15" s="25">
        <v>61.9</v>
      </c>
      <c r="D15" s="25">
        <v>42.86</v>
      </c>
      <c r="E15" s="28">
        <f t="shared" si="0"/>
        <v>60.316666666666663</v>
      </c>
      <c r="F15" s="25">
        <v>57.14</v>
      </c>
      <c r="G15" s="25">
        <v>42.86</v>
      </c>
      <c r="H15" s="28">
        <f t="shared" si="1"/>
        <v>50</v>
      </c>
      <c r="I15" s="25">
        <v>80.95</v>
      </c>
      <c r="J15" s="25">
        <v>42.86</v>
      </c>
      <c r="K15" s="25">
        <v>66.67</v>
      </c>
      <c r="L15" s="28">
        <f t="shared" si="2"/>
        <v>63.493333333333339</v>
      </c>
      <c r="M15" s="25">
        <v>90.48</v>
      </c>
      <c r="N15" s="25">
        <v>80.95</v>
      </c>
      <c r="O15" s="25">
        <v>66.67</v>
      </c>
      <c r="P15" s="25">
        <v>95.24</v>
      </c>
      <c r="Q15" s="68">
        <f t="shared" si="3"/>
        <v>72.45</v>
      </c>
      <c r="R15" s="25">
        <v>69.400000000000006</v>
      </c>
      <c r="S15" s="25">
        <v>52.99</v>
      </c>
      <c r="T15" s="25">
        <v>58.21</v>
      </c>
      <c r="U15" s="28">
        <f t="shared" si="4"/>
        <v>60.20000000000001</v>
      </c>
      <c r="V15" s="25">
        <v>74.63</v>
      </c>
      <c r="W15" s="25">
        <v>66.42</v>
      </c>
      <c r="X15" s="28">
        <f t="shared" si="5"/>
        <v>70.525000000000006</v>
      </c>
      <c r="Y15" s="25">
        <v>82.09</v>
      </c>
      <c r="Z15" s="25">
        <v>63.43</v>
      </c>
      <c r="AA15" s="25">
        <v>54.48</v>
      </c>
      <c r="AB15" s="28">
        <f t="shared" si="6"/>
        <v>66.666666666666671</v>
      </c>
      <c r="AC15" s="25">
        <v>67.540000000000006</v>
      </c>
      <c r="AD15" s="25">
        <v>79.849999999999994</v>
      </c>
      <c r="AE15" s="25">
        <v>82.09</v>
      </c>
      <c r="AF15" s="25">
        <v>80.099999999999994</v>
      </c>
      <c r="AG15" s="68">
        <f t="shared" si="7"/>
        <v>72.424523809523834</v>
      </c>
      <c r="AH15" s="25">
        <v>72.48</v>
      </c>
      <c r="AI15" s="25">
        <v>44.97</v>
      </c>
      <c r="AJ15" s="25">
        <v>56.38</v>
      </c>
      <c r="AK15" s="28">
        <f t="shared" si="8"/>
        <v>57.943333333333335</v>
      </c>
      <c r="AL15" s="25">
        <v>71.81</v>
      </c>
      <c r="AM15" s="25">
        <v>63.76</v>
      </c>
      <c r="AN15" s="28">
        <f t="shared" si="9"/>
        <v>67.784999999999997</v>
      </c>
      <c r="AO15" s="25">
        <v>75.5</v>
      </c>
      <c r="AP15" s="25">
        <v>58.39</v>
      </c>
      <c r="AQ15" s="28">
        <f t="shared" si="10"/>
        <v>66.944999999999993</v>
      </c>
      <c r="AR15" s="25">
        <v>56.04</v>
      </c>
      <c r="AS15" s="25">
        <v>88.59</v>
      </c>
      <c r="AT15" s="25">
        <v>55.03</v>
      </c>
      <c r="AU15" s="25">
        <v>74.16</v>
      </c>
      <c r="AV15" s="25">
        <v>54.03</v>
      </c>
      <c r="AW15" s="28">
        <f t="shared" si="11"/>
        <v>64.094999999999999</v>
      </c>
      <c r="AX15" s="25">
        <v>50.34</v>
      </c>
      <c r="AY15" s="25">
        <v>57.38</v>
      </c>
      <c r="AZ15" s="25">
        <v>61.74</v>
      </c>
      <c r="BA15" s="25">
        <v>81.88</v>
      </c>
      <c r="BB15" s="28">
        <f t="shared" si="12"/>
        <v>62.835000000000001</v>
      </c>
      <c r="BC15" s="25">
        <v>35.57</v>
      </c>
      <c r="BD15" s="25">
        <v>20.13</v>
      </c>
      <c r="BE15" s="28">
        <f t="shared" si="13"/>
        <v>34.237499999999997</v>
      </c>
      <c r="BF15" s="25">
        <v>44.3</v>
      </c>
      <c r="BG15" s="25">
        <v>62.42</v>
      </c>
      <c r="BH15" s="25">
        <v>38.26</v>
      </c>
      <c r="BI15" s="68">
        <f t="shared" si="14"/>
        <v>58.206736111111098</v>
      </c>
      <c r="BJ15" s="84">
        <v>76.19</v>
      </c>
      <c r="BK15" s="74">
        <v>30.95</v>
      </c>
      <c r="BL15" s="74">
        <v>40.479999999999997</v>
      </c>
      <c r="BM15" s="74">
        <v>28.57</v>
      </c>
      <c r="BN15" s="73">
        <f t="shared" si="15"/>
        <v>34.524999999999999</v>
      </c>
      <c r="BO15" s="33">
        <f t="shared" si="16"/>
        <v>47.221666666666664</v>
      </c>
      <c r="BP15" s="81">
        <v>56.34</v>
      </c>
      <c r="BQ15" s="25">
        <v>50.75</v>
      </c>
      <c r="BR15" s="25">
        <v>39.93</v>
      </c>
      <c r="BS15" s="25">
        <v>26.12</v>
      </c>
      <c r="BT15" s="73">
        <f t="shared" si="17"/>
        <v>33.024999999999999</v>
      </c>
      <c r="BU15" s="33">
        <f t="shared" si="18"/>
        <v>46.705000000000005</v>
      </c>
      <c r="BV15" s="81">
        <v>44.63</v>
      </c>
      <c r="BW15" s="25">
        <v>35.57</v>
      </c>
      <c r="BX15" s="25">
        <v>25.84</v>
      </c>
      <c r="BY15" s="25">
        <v>79.87</v>
      </c>
      <c r="BZ15" s="28">
        <f t="shared" si="19"/>
        <v>52.855000000000004</v>
      </c>
      <c r="CA15" s="25">
        <v>73.83</v>
      </c>
      <c r="CB15" s="49">
        <v>26.51</v>
      </c>
      <c r="CC15" s="28">
        <f t="shared" si="20"/>
        <v>50.17</v>
      </c>
      <c r="CD15" s="33">
        <f t="shared" si="21"/>
        <v>45.806250000000006</v>
      </c>
    </row>
    <row r="16" spans="1:84" x14ac:dyDescent="0.25">
      <c r="A16" s="20" t="s">
        <v>13</v>
      </c>
      <c r="B16" s="25">
        <v>88.89</v>
      </c>
      <c r="C16" s="25">
        <v>33.33</v>
      </c>
      <c r="D16" s="25">
        <v>55.56</v>
      </c>
      <c r="E16" s="28">
        <f t="shared" si="0"/>
        <v>59.26</v>
      </c>
      <c r="F16" s="25">
        <v>77.78</v>
      </c>
      <c r="G16" s="25">
        <v>0</v>
      </c>
      <c r="H16" s="28">
        <f t="shared" si="1"/>
        <v>38.89</v>
      </c>
      <c r="I16" s="25">
        <v>100</v>
      </c>
      <c r="J16" s="25">
        <v>55.56</v>
      </c>
      <c r="K16" s="25">
        <v>33.33</v>
      </c>
      <c r="L16" s="28">
        <f t="shared" si="2"/>
        <v>62.963333333333331</v>
      </c>
      <c r="M16" s="25">
        <v>50</v>
      </c>
      <c r="N16" s="25">
        <v>88.89</v>
      </c>
      <c r="O16" s="25">
        <v>66.67</v>
      </c>
      <c r="P16" s="25">
        <v>100</v>
      </c>
      <c r="Q16" s="68">
        <f t="shared" si="3"/>
        <v>66.667619047619056</v>
      </c>
      <c r="R16" s="25">
        <v>76.319999999999993</v>
      </c>
      <c r="S16" s="25">
        <v>42.11</v>
      </c>
      <c r="T16" s="25">
        <v>60.53</v>
      </c>
      <c r="U16" s="28">
        <f t="shared" si="4"/>
        <v>59.653333333333329</v>
      </c>
      <c r="V16" s="25">
        <v>89.47</v>
      </c>
      <c r="W16" s="25">
        <v>71.05</v>
      </c>
      <c r="X16" s="28">
        <f t="shared" si="5"/>
        <v>80.259999999999991</v>
      </c>
      <c r="Y16" s="25">
        <v>89.47</v>
      </c>
      <c r="Z16" s="25">
        <v>76.319999999999993</v>
      </c>
      <c r="AA16" s="25">
        <v>78.95</v>
      </c>
      <c r="AB16" s="28">
        <f t="shared" si="6"/>
        <v>81.58</v>
      </c>
      <c r="AC16" s="25">
        <v>86.84</v>
      </c>
      <c r="AD16" s="25">
        <v>92.11</v>
      </c>
      <c r="AE16" s="25">
        <v>89.47</v>
      </c>
      <c r="AF16" s="25">
        <v>91.23</v>
      </c>
      <c r="AG16" s="68">
        <f t="shared" si="7"/>
        <v>83.020476190476202</v>
      </c>
      <c r="AH16" s="25">
        <v>75</v>
      </c>
      <c r="AI16" s="25">
        <v>45.31</v>
      </c>
      <c r="AJ16" s="25">
        <v>48.44</v>
      </c>
      <c r="AK16" s="28">
        <f t="shared" si="8"/>
        <v>56.25</v>
      </c>
      <c r="AL16" s="25">
        <v>73.44</v>
      </c>
      <c r="AM16" s="25">
        <v>62.5</v>
      </c>
      <c r="AN16" s="28">
        <f t="shared" si="9"/>
        <v>67.97</v>
      </c>
      <c r="AO16" s="25">
        <v>75.78</v>
      </c>
      <c r="AP16" s="25">
        <v>65.63</v>
      </c>
      <c r="AQ16" s="28">
        <f t="shared" si="10"/>
        <v>70.704999999999998</v>
      </c>
      <c r="AR16" s="25">
        <v>75.78</v>
      </c>
      <c r="AS16" s="25">
        <v>64.06</v>
      </c>
      <c r="AT16" s="25">
        <v>50.78</v>
      </c>
      <c r="AU16" s="25">
        <v>71.09</v>
      </c>
      <c r="AV16" s="25">
        <v>66.41</v>
      </c>
      <c r="AW16" s="28">
        <f t="shared" si="11"/>
        <v>68.75</v>
      </c>
      <c r="AX16" s="25">
        <v>67.97</v>
      </c>
      <c r="AY16" s="25">
        <v>75</v>
      </c>
      <c r="AZ16" s="25">
        <v>75</v>
      </c>
      <c r="BA16" s="25">
        <v>70.31</v>
      </c>
      <c r="BB16" s="28">
        <f t="shared" si="12"/>
        <v>72.069999999999993</v>
      </c>
      <c r="BC16" s="25">
        <v>42.97</v>
      </c>
      <c r="BD16" s="25">
        <v>18.75</v>
      </c>
      <c r="BE16" s="28">
        <f t="shared" si="13"/>
        <v>29.355</v>
      </c>
      <c r="BF16" s="25">
        <v>40.630000000000003</v>
      </c>
      <c r="BG16" s="25">
        <v>77.34</v>
      </c>
      <c r="BH16" s="25">
        <v>35.94</v>
      </c>
      <c r="BI16" s="68">
        <f t="shared" si="14"/>
        <v>59.135833333333345</v>
      </c>
      <c r="BJ16" s="84">
        <v>72.22</v>
      </c>
      <c r="BK16" s="74">
        <v>5.56</v>
      </c>
      <c r="BL16" s="74">
        <v>16.670000000000002</v>
      </c>
      <c r="BM16" s="74">
        <v>0</v>
      </c>
      <c r="BN16" s="73">
        <f t="shared" si="15"/>
        <v>8.3350000000000009</v>
      </c>
      <c r="BO16" s="33">
        <f t="shared" si="16"/>
        <v>28.705000000000002</v>
      </c>
      <c r="BP16" s="81">
        <v>82.89</v>
      </c>
      <c r="BQ16" s="25">
        <v>39.47</v>
      </c>
      <c r="BR16" s="25">
        <v>36.840000000000003</v>
      </c>
      <c r="BS16" s="25">
        <v>22.37</v>
      </c>
      <c r="BT16" s="73">
        <f t="shared" si="17"/>
        <v>29.605000000000004</v>
      </c>
      <c r="BU16" s="33">
        <f t="shared" si="18"/>
        <v>50.655000000000001</v>
      </c>
      <c r="BV16" s="81">
        <v>64.84</v>
      </c>
      <c r="BW16" s="25">
        <v>53.91</v>
      </c>
      <c r="BX16" s="25">
        <v>41.41</v>
      </c>
      <c r="BY16" s="25">
        <v>87.5</v>
      </c>
      <c r="BZ16" s="28">
        <f t="shared" si="19"/>
        <v>64.454999999999998</v>
      </c>
      <c r="CA16" s="25">
        <v>60.94</v>
      </c>
      <c r="CB16" s="49">
        <v>36.72</v>
      </c>
      <c r="CC16" s="28">
        <f t="shared" si="20"/>
        <v>48.83</v>
      </c>
      <c r="CD16" s="33">
        <f t="shared" si="21"/>
        <v>58.008749999999992</v>
      </c>
    </row>
    <row r="17" spans="1:82" x14ac:dyDescent="0.25">
      <c r="A17" s="20" t="s">
        <v>14</v>
      </c>
      <c r="B17" s="25">
        <v>59.26</v>
      </c>
      <c r="C17" s="25">
        <v>18.52</v>
      </c>
      <c r="D17" s="25">
        <v>44.44</v>
      </c>
      <c r="E17" s="28">
        <f t="shared" si="0"/>
        <v>40.74</v>
      </c>
      <c r="F17" s="25">
        <v>51.85</v>
      </c>
      <c r="G17" s="25">
        <v>40.74</v>
      </c>
      <c r="H17" s="28">
        <f t="shared" si="1"/>
        <v>46.295000000000002</v>
      </c>
      <c r="I17" s="25">
        <v>53.7</v>
      </c>
      <c r="J17" s="25">
        <v>44.44</v>
      </c>
      <c r="K17" s="25">
        <v>22.22</v>
      </c>
      <c r="L17" s="28">
        <f t="shared" si="2"/>
        <v>40.119999999999997</v>
      </c>
      <c r="M17" s="25">
        <v>46.3</v>
      </c>
      <c r="N17" s="25">
        <v>51.85</v>
      </c>
      <c r="O17" s="25">
        <v>77.78</v>
      </c>
      <c r="P17" s="25">
        <v>76.540000000000006</v>
      </c>
      <c r="Q17" s="68">
        <f t="shared" si="3"/>
        <v>54.232142857142854</v>
      </c>
      <c r="R17" s="25">
        <v>47.27</v>
      </c>
      <c r="S17" s="25">
        <v>21.82</v>
      </c>
      <c r="T17" s="25">
        <v>47.27</v>
      </c>
      <c r="U17" s="28">
        <f t="shared" si="4"/>
        <v>38.786666666666669</v>
      </c>
      <c r="V17" s="25">
        <v>86.36</v>
      </c>
      <c r="W17" s="25">
        <v>42.73</v>
      </c>
      <c r="X17" s="28">
        <f t="shared" si="5"/>
        <v>64.545000000000002</v>
      </c>
      <c r="Y17" s="25">
        <v>73.180000000000007</v>
      </c>
      <c r="Z17" s="25">
        <v>37.270000000000003</v>
      </c>
      <c r="AA17" s="25">
        <v>40.909999999999997</v>
      </c>
      <c r="AB17" s="28">
        <f t="shared" si="6"/>
        <v>50.45333333333334</v>
      </c>
      <c r="AC17" s="25">
        <v>55</v>
      </c>
      <c r="AD17" s="25">
        <v>70</v>
      </c>
      <c r="AE17" s="25">
        <v>79.09</v>
      </c>
      <c r="AF17" s="25">
        <v>83.64</v>
      </c>
      <c r="AG17" s="68">
        <f t="shared" si="7"/>
        <v>63.073571428571427</v>
      </c>
      <c r="AH17" s="25">
        <v>56.63</v>
      </c>
      <c r="AI17" s="25">
        <v>38.549999999999997</v>
      </c>
      <c r="AJ17" s="25">
        <v>50.6</v>
      </c>
      <c r="AK17" s="28">
        <f t="shared" si="8"/>
        <v>48.593333333333334</v>
      </c>
      <c r="AL17" s="25">
        <v>62.65</v>
      </c>
      <c r="AM17" s="25">
        <v>54.22</v>
      </c>
      <c r="AN17" s="28">
        <f t="shared" si="9"/>
        <v>58.435000000000002</v>
      </c>
      <c r="AO17" s="25">
        <v>73.489999999999995</v>
      </c>
      <c r="AP17" s="25">
        <v>60.24</v>
      </c>
      <c r="AQ17" s="28">
        <f t="shared" si="10"/>
        <v>66.864999999999995</v>
      </c>
      <c r="AR17" s="25">
        <v>59.64</v>
      </c>
      <c r="AS17" s="25">
        <v>69.88</v>
      </c>
      <c r="AT17" s="25">
        <v>66.27</v>
      </c>
      <c r="AU17" s="25">
        <v>55.42</v>
      </c>
      <c r="AV17" s="25">
        <v>63.25</v>
      </c>
      <c r="AW17" s="28">
        <f t="shared" si="11"/>
        <v>59.335000000000001</v>
      </c>
      <c r="AX17" s="25">
        <v>48.19</v>
      </c>
      <c r="AY17" s="25">
        <v>45.78</v>
      </c>
      <c r="AZ17" s="25">
        <v>57.23</v>
      </c>
      <c r="BA17" s="25">
        <v>67.47</v>
      </c>
      <c r="BB17" s="28">
        <f t="shared" si="12"/>
        <v>54.667499999999997</v>
      </c>
      <c r="BC17" s="25">
        <v>48.19</v>
      </c>
      <c r="BD17" s="25">
        <v>32.53</v>
      </c>
      <c r="BE17" s="28">
        <f t="shared" si="13"/>
        <v>35.61</v>
      </c>
      <c r="BF17" s="25">
        <v>35.54</v>
      </c>
      <c r="BG17" s="25">
        <v>65.66</v>
      </c>
      <c r="BH17" s="25">
        <v>31.33</v>
      </c>
      <c r="BI17" s="68">
        <f t="shared" si="14"/>
        <v>54.318819444444436</v>
      </c>
      <c r="BJ17" s="84">
        <v>59.26</v>
      </c>
      <c r="BK17" s="74">
        <v>22.22</v>
      </c>
      <c r="BL17" s="74">
        <v>40.74</v>
      </c>
      <c r="BM17" s="74">
        <v>31.48</v>
      </c>
      <c r="BN17" s="73">
        <f t="shared" si="15"/>
        <v>36.11</v>
      </c>
      <c r="BO17" s="33">
        <f t="shared" si="16"/>
        <v>39.196666666666665</v>
      </c>
      <c r="BP17" s="81">
        <v>50.45</v>
      </c>
      <c r="BQ17" s="25">
        <v>16.36</v>
      </c>
      <c r="BR17" s="25">
        <v>23.64</v>
      </c>
      <c r="BS17" s="25">
        <v>13.64</v>
      </c>
      <c r="BT17" s="73">
        <f t="shared" si="17"/>
        <v>18.64</v>
      </c>
      <c r="BU17" s="33">
        <f t="shared" si="18"/>
        <v>28.483333333333334</v>
      </c>
      <c r="BV17" s="81">
        <v>51.2</v>
      </c>
      <c r="BW17" s="25">
        <v>44.58</v>
      </c>
      <c r="BX17" s="25">
        <v>31.93</v>
      </c>
      <c r="BY17" s="25">
        <v>69.88</v>
      </c>
      <c r="BZ17" s="28">
        <f t="shared" si="19"/>
        <v>50.905000000000001</v>
      </c>
      <c r="CA17" s="25">
        <v>42.17</v>
      </c>
      <c r="CB17" s="49">
        <v>28.31</v>
      </c>
      <c r="CC17" s="28">
        <f t="shared" si="20"/>
        <v>35.24</v>
      </c>
      <c r="CD17" s="33">
        <f t="shared" si="21"/>
        <v>45.481250000000003</v>
      </c>
    </row>
    <row r="18" spans="1:82" x14ac:dyDescent="0.25">
      <c r="A18" s="20" t="s">
        <v>15</v>
      </c>
      <c r="B18" s="25">
        <v>48.24</v>
      </c>
      <c r="C18" s="25">
        <v>40</v>
      </c>
      <c r="D18" s="25">
        <v>30.59</v>
      </c>
      <c r="E18" s="28">
        <f t="shared" si="0"/>
        <v>39.610000000000007</v>
      </c>
      <c r="F18" s="25">
        <v>71.760000000000005</v>
      </c>
      <c r="G18" s="25">
        <v>43.53</v>
      </c>
      <c r="H18" s="28">
        <f t="shared" si="1"/>
        <v>57.645000000000003</v>
      </c>
      <c r="I18" s="25">
        <v>86.47</v>
      </c>
      <c r="J18" s="25">
        <v>51.76</v>
      </c>
      <c r="K18" s="25">
        <v>54.12</v>
      </c>
      <c r="L18" s="28">
        <f t="shared" si="2"/>
        <v>64.11666666666666</v>
      </c>
      <c r="M18" s="25">
        <v>62.94</v>
      </c>
      <c r="N18" s="25">
        <v>45.88</v>
      </c>
      <c r="O18" s="25">
        <v>77.650000000000006</v>
      </c>
      <c r="P18" s="25">
        <v>78.430000000000007</v>
      </c>
      <c r="Q18" s="68">
        <f t="shared" si="3"/>
        <v>60.895952380952387</v>
      </c>
      <c r="R18" s="25">
        <v>41.6</v>
      </c>
      <c r="S18" s="25">
        <v>29.6</v>
      </c>
      <c r="T18" s="25">
        <v>40</v>
      </c>
      <c r="U18" s="28">
        <f t="shared" si="4"/>
        <v>37.06666666666667</v>
      </c>
      <c r="V18" s="25">
        <v>76</v>
      </c>
      <c r="W18" s="25">
        <v>63.2</v>
      </c>
      <c r="X18" s="28">
        <f t="shared" si="5"/>
        <v>69.599999999999994</v>
      </c>
      <c r="Y18" s="25">
        <v>92</v>
      </c>
      <c r="Z18" s="25">
        <v>56.8</v>
      </c>
      <c r="AA18" s="25">
        <v>66.400000000000006</v>
      </c>
      <c r="AB18" s="28">
        <f t="shared" si="6"/>
        <v>71.733333333333334</v>
      </c>
      <c r="AC18" s="25">
        <v>72.400000000000006</v>
      </c>
      <c r="AD18" s="25">
        <v>76</v>
      </c>
      <c r="AE18" s="25">
        <v>58.4</v>
      </c>
      <c r="AF18" s="25">
        <v>65.87</v>
      </c>
      <c r="AG18" s="68">
        <f t="shared" si="7"/>
        <v>64.438571428571422</v>
      </c>
      <c r="AH18" s="25">
        <v>42.5</v>
      </c>
      <c r="AI18" s="25">
        <v>38.5</v>
      </c>
      <c r="AJ18" s="25">
        <v>37</v>
      </c>
      <c r="AK18" s="28">
        <f t="shared" si="8"/>
        <v>39.333333333333336</v>
      </c>
      <c r="AL18" s="25">
        <v>55</v>
      </c>
      <c r="AM18" s="25">
        <v>51</v>
      </c>
      <c r="AN18" s="28">
        <f t="shared" si="9"/>
        <v>53</v>
      </c>
      <c r="AO18" s="25">
        <v>69.25</v>
      </c>
      <c r="AP18" s="25">
        <v>50.5</v>
      </c>
      <c r="AQ18" s="28">
        <f t="shared" si="10"/>
        <v>59.875</v>
      </c>
      <c r="AR18" s="25">
        <v>57</v>
      </c>
      <c r="AS18" s="25">
        <v>75.5</v>
      </c>
      <c r="AT18" s="25">
        <v>53</v>
      </c>
      <c r="AU18" s="25">
        <v>68</v>
      </c>
      <c r="AV18" s="25">
        <v>55</v>
      </c>
      <c r="AW18" s="28">
        <f t="shared" si="11"/>
        <v>61.5</v>
      </c>
      <c r="AX18" s="25">
        <v>45.25</v>
      </c>
      <c r="AY18" s="25">
        <v>49</v>
      </c>
      <c r="AZ18" s="25">
        <v>66.25</v>
      </c>
      <c r="BA18" s="25">
        <v>57.5</v>
      </c>
      <c r="BB18" s="28">
        <f t="shared" si="12"/>
        <v>54.5</v>
      </c>
      <c r="BC18" s="25">
        <v>32</v>
      </c>
      <c r="BD18" s="25">
        <v>15.5</v>
      </c>
      <c r="BE18" s="28">
        <f t="shared" si="13"/>
        <v>32.055</v>
      </c>
      <c r="BF18" s="25">
        <v>29.5</v>
      </c>
      <c r="BG18" s="25">
        <v>58.75</v>
      </c>
      <c r="BH18" s="25">
        <v>33.5</v>
      </c>
      <c r="BI18" s="68">
        <f t="shared" si="14"/>
        <v>50.626111111111108</v>
      </c>
      <c r="BJ18" s="84">
        <v>47.65</v>
      </c>
      <c r="BK18" s="74">
        <v>34.119999999999997</v>
      </c>
      <c r="BL18" s="74">
        <v>45.88</v>
      </c>
      <c r="BM18" s="74">
        <v>21.76</v>
      </c>
      <c r="BN18" s="73">
        <f t="shared" si="15"/>
        <v>33.82</v>
      </c>
      <c r="BO18" s="33">
        <f t="shared" si="16"/>
        <v>38.53</v>
      </c>
      <c r="BP18" s="81">
        <v>59.6</v>
      </c>
      <c r="BQ18" s="25">
        <v>29.2</v>
      </c>
      <c r="BR18" s="25">
        <v>36.4</v>
      </c>
      <c r="BS18" s="25">
        <v>18</v>
      </c>
      <c r="BT18" s="73">
        <f t="shared" si="17"/>
        <v>27.2</v>
      </c>
      <c r="BU18" s="33">
        <f t="shared" si="18"/>
        <v>38.666666666666664</v>
      </c>
      <c r="BV18" s="81">
        <v>52.25</v>
      </c>
      <c r="BW18" s="25">
        <v>46</v>
      </c>
      <c r="BX18" s="25">
        <v>29.5</v>
      </c>
      <c r="BY18" s="25">
        <v>76</v>
      </c>
      <c r="BZ18" s="28">
        <f t="shared" si="19"/>
        <v>52.75</v>
      </c>
      <c r="CA18" s="25">
        <v>50.5</v>
      </c>
      <c r="CB18" s="49">
        <v>29</v>
      </c>
      <c r="CC18" s="28">
        <f t="shared" si="20"/>
        <v>39.75</v>
      </c>
      <c r="CD18" s="33">
        <f t="shared" si="21"/>
        <v>47.6875</v>
      </c>
    </row>
    <row r="19" spans="1:82" x14ac:dyDescent="0.25">
      <c r="A19" s="20" t="s">
        <v>16</v>
      </c>
      <c r="B19" s="25">
        <v>83.33</v>
      </c>
      <c r="C19" s="25">
        <v>38.89</v>
      </c>
      <c r="D19" s="25">
        <v>50</v>
      </c>
      <c r="E19" s="28">
        <f t="shared" si="0"/>
        <v>57.406666666666666</v>
      </c>
      <c r="F19" s="25">
        <v>66.67</v>
      </c>
      <c r="G19" s="25">
        <v>55.56</v>
      </c>
      <c r="H19" s="28">
        <f t="shared" si="1"/>
        <v>61.115000000000002</v>
      </c>
      <c r="I19" s="25">
        <v>86.11</v>
      </c>
      <c r="J19" s="25">
        <v>66.67</v>
      </c>
      <c r="K19" s="25">
        <v>83.33</v>
      </c>
      <c r="L19" s="28">
        <f t="shared" si="2"/>
        <v>78.703333333333333</v>
      </c>
      <c r="M19" s="25">
        <v>83.33</v>
      </c>
      <c r="N19" s="25">
        <v>88.89</v>
      </c>
      <c r="O19" s="25">
        <v>88.89</v>
      </c>
      <c r="P19" s="25">
        <v>96.3</v>
      </c>
      <c r="Q19" s="68">
        <f t="shared" si="3"/>
        <v>79.233571428571423</v>
      </c>
      <c r="R19" s="25">
        <v>62.96</v>
      </c>
      <c r="S19" s="25">
        <v>66.67</v>
      </c>
      <c r="T19" s="25">
        <v>66.67</v>
      </c>
      <c r="U19" s="28">
        <f t="shared" si="4"/>
        <v>65.433333333333337</v>
      </c>
      <c r="V19" s="25">
        <v>37.04</v>
      </c>
      <c r="W19" s="25">
        <v>55.56</v>
      </c>
      <c r="X19" s="28">
        <f t="shared" si="5"/>
        <v>46.3</v>
      </c>
      <c r="Y19" s="25">
        <v>48.15</v>
      </c>
      <c r="Z19" s="25">
        <v>48.15</v>
      </c>
      <c r="AA19" s="25">
        <v>33.33</v>
      </c>
      <c r="AB19" s="28">
        <f t="shared" si="6"/>
        <v>43.21</v>
      </c>
      <c r="AC19" s="25">
        <v>62.96</v>
      </c>
      <c r="AD19" s="25">
        <v>48.15</v>
      </c>
      <c r="AE19" s="25">
        <v>55.56</v>
      </c>
      <c r="AF19" s="25">
        <v>83.95</v>
      </c>
      <c r="AG19" s="68">
        <f t="shared" si="7"/>
        <v>57.937619047619044</v>
      </c>
      <c r="AH19" s="25">
        <v>21.95</v>
      </c>
      <c r="AI19" s="25">
        <v>19.510000000000002</v>
      </c>
      <c r="AJ19" s="25">
        <v>17.07</v>
      </c>
      <c r="AK19" s="28">
        <f t="shared" si="8"/>
        <v>19.510000000000002</v>
      </c>
      <c r="AL19" s="25">
        <v>58.54</v>
      </c>
      <c r="AM19" s="25">
        <v>48.78</v>
      </c>
      <c r="AN19" s="28">
        <f t="shared" si="9"/>
        <v>53.66</v>
      </c>
      <c r="AO19" s="25">
        <v>68.290000000000006</v>
      </c>
      <c r="AP19" s="25">
        <v>36.590000000000003</v>
      </c>
      <c r="AQ19" s="28">
        <f t="shared" si="10"/>
        <v>52.440000000000005</v>
      </c>
      <c r="AR19" s="25">
        <v>68.290000000000006</v>
      </c>
      <c r="AS19" s="25">
        <v>63.41</v>
      </c>
      <c r="AT19" s="25">
        <v>47.56</v>
      </c>
      <c r="AU19" s="25">
        <v>63.41</v>
      </c>
      <c r="AV19" s="25">
        <v>51.22</v>
      </c>
      <c r="AW19" s="28">
        <f t="shared" si="11"/>
        <v>57.314999999999998</v>
      </c>
      <c r="AX19" s="25">
        <v>40.24</v>
      </c>
      <c r="AY19" s="25">
        <v>53.66</v>
      </c>
      <c r="AZ19" s="25">
        <v>40.24</v>
      </c>
      <c r="BA19" s="25">
        <v>60.98</v>
      </c>
      <c r="BB19" s="28">
        <f t="shared" si="12"/>
        <v>48.78</v>
      </c>
      <c r="BC19" s="25">
        <v>34.15</v>
      </c>
      <c r="BD19" s="25">
        <v>9.76</v>
      </c>
      <c r="BE19" s="28">
        <f t="shared" si="13"/>
        <v>22.852500000000003</v>
      </c>
      <c r="BF19" s="25">
        <v>17.07</v>
      </c>
      <c r="BG19" s="25">
        <v>52.44</v>
      </c>
      <c r="BH19" s="25">
        <v>41.46</v>
      </c>
      <c r="BI19" s="68">
        <f t="shared" si="14"/>
        <v>45.398958333333333</v>
      </c>
      <c r="BJ19" s="84">
        <v>86.11</v>
      </c>
      <c r="BK19" s="74">
        <v>44.44</v>
      </c>
      <c r="BL19" s="74">
        <v>16.670000000000002</v>
      </c>
      <c r="BM19" s="74">
        <v>27.78</v>
      </c>
      <c r="BN19" s="73">
        <f t="shared" si="15"/>
        <v>22.225000000000001</v>
      </c>
      <c r="BO19" s="33">
        <f t="shared" si="16"/>
        <v>50.925000000000004</v>
      </c>
      <c r="BP19" s="81">
        <v>37.04</v>
      </c>
      <c r="BQ19" s="25">
        <v>33.33</v>
      </c>
      <c r="BR19" s="25">
        <v>29.63</v>
      </c>
      <c r="BS19" s="25">
        <v>12.96</v>
      </c>
      <c r="BT19" s="73">
        <f t="shared" si="17"/>
        <v>21.295000000000002</v>
      </c>
      <c r="BU19" s="33">
        <f t="shared" si="18"/>
        <v>30.555000000000003</v>
      </c>
      <c r="BV19" s="81">
        <v>28.05</v>
      </c>
      <c r="BW19" s="25">
        <v>28.05</v>
      </c>
      <c r="BX19" s="25">
        <v>29.27</v>
      </c>
      <c r="BY19" s="25">
        <v>65.849999999999994</v>
      </c>
      <c r="BZ19" s="28">
        <f t="shared" si="19"/>
        <v>47.559999999999995</v>
      </c>
      <c r="CA19" s="25">
        <v>51.22</v>
      </c>
      <c r="CB19" s="49">
        <v>20.73</v>
      </c>
      <c r="CC19" s="28">
        <f t="shared" si="20"/>
        <v>35.975000000000001</v>
      </c>
      <c r="CD19" s="33">
        <f t="shared" si="21"/>
        <v>34.908749999999998</v>
      </c>
    </row>
    <row r="20" spans="1:82" x14ac:dyDescent="0.25">
      <c r="A20" s="20" t="s">
        <v>17</v>
      </c>
      <c r="B20" s="25">
        <v>78.13</v>
      </c>
      <c r="C20" s="25">
        <v>68.75</v>
      </c>
      <c r="D20" s="25">
        <v>61.46</v>
      </c>
      <c r="E20" s="28">
        <f t="shared" si="0"/>
        <v>69.446666666666673</v>
      </c>
      <c r="F20" s="25">
        <v>67.709999999999994</v>
      </c>
      <c r="G20" s="25">
        <v>67.709999999999994</v>
      </c>
      <c r="H20" s="28">
        <f t="shared" si="1"/>
        <v>67.709999999999994</v>
      </c>
      <c r="I20" s="25">
        <v>58.33</v>
      </c>
      <c r="J20" s="25">
        <v>52.08</v>
      </c>
      <c r="K20" s="25">
        <v>59.38</v>
      </c>
      <c r="L20" s="28">
        <f t="shared" si="2"/>
        <v>56.596666666666664</v>
      </c>
      <c r="M20" s="25">
        <v>69.790000000000006</v>
      </c>
      <c r="N20" s="25">
        <v>69.790000000000006</v>
      </c>
      <c r="O20" s="25">
        <v>72.92</v>
      </c>
      <c r="P20" s="25">
        <v>61.46</v>
      </c>
      <c r="Q20" s="68">
        <f t="shared" si="3"/>
        <v>66.816190476190485</v>
      </c>
      <c r="R20" s="25">
        <v>81.25</v>
      </c>
      <c r="S20" s="25">
        <v>52.08</v>
      </c>
      <c r="T20" s="25">
        <v>39.58</v>
      </c>
      <c r="U20" s="28">
        <f t="shared" si="4"/>
        <v>57.636666666666656</v>
      </c>
      <c r="V20" s="25">
        <v>62.5</v>
      </c>
      <c r="W20" s="25">
        <v>29.17</v>
      </c>
      <c r="X20" s="28">
        <f t="shared" si="5"/>
        <v>45.835000000000001</v>
      </c>
      <c r="Y20" s="25">
        <v>70.83</v>
      </c>
      <c r="Z20" s="25">
        <v>27.08</v>
      </c>
      <c r="AA20" s="25">
        <v>33.33</v>
      </c>
      <c r="AB20" s="28">
        <f t="shared" si="6"/>
        <v>43.74666666666667</v>
      </c>
      <c r="AC20" s="25">
        <v>75</v>
      </c>
      <c r="AD20" s="25">
        <v>70.83</v>
      </c>
      <c r="AE20" s="25">
        <v>66.67</v>
      </c>
      <c r="AF20" s="25">
        <v>70.14</v>
      </c>
      <c r="AG20" s="68">
        <f t="shared" si="7"/>
        <v>61.408333333333339</v>
      </c>
      <c r="AH20" s="25">
        <v>65.87</v>
      </c>
      <c r="AI20" s="25">
        <v>55.56</v>
      </c>
      <c r="AJ20" s="25">
        <v>46.83</v>
      </c>
      <c r="AK20" s="28">
        <f t="shared" si="8"/>
        <v>56.086666666666666</v>
      </c>
      <c r="AL20" s="25">
        <v>63.49</v>
      </c>
      <c r="AM20" s="25">
        <v>68.25</v>
      </c>
      <c r="AN20" s="28">
        <f t="shared" si="9"/>
        <v>65.87</v>
      </c>
      <c r="AO20" s="25">
        <v>68.650000000000006</v>
      </c>
      <c r="AP20" s="25">
        <v>57.94</v>
      </c>
      <c r="AQ20" s="28">
        <f t="shared" si="10"/>
        <v>63.295000000000002</v>
      </c>
      <c r="AR20" s="25">
        <v>51.19</v>
      </c>
      <c r="AS20" s="25">
        <v>67.459999999999994</v>
      </c>
      <c r="AT20" s="25">
        <v>46.03</v>
      </c>
      <c r="AU20" s="25">
        <v>61.11</v>
      </c>
      <c r="AV20" s="25">
        <v>48.81</v>
      </c>
      <c r="AW20" s="28">
        <f t="shared" si="11"/>
        <v>54.96</v>
      </c>
      <c r="AX20" s="25">
        <v>48.81</v>
      </c>
      <c r="AY20" s="25">
        <v>54.37</v>
      </c>
      <c r="AZ20" s="25">
        <v>56.35</v>
      </c>
      <c r="BA20" s="25">
        <v>51.59</v>
      </c>
      <c r="BB20" s="28">
        <f t="shared" si="12"/>
        <v>52.78</v>
      </c>
      <c r="BC20" s="25">
        <v>19.84</v>
      </c>
      <c r="BD20" s="25">
        <v>15.87</v>
      </c>
      <c r="BE20" s="28">
        <f t="shared" si="13"/>
        <v>19.905000000000001</v>
      </c>
      <c r="BF20" s="25">
        <v>20.63</v>
      </c>
      <c r="BG20" s="25">
        <v>62.3</v>
      </c>
      <c r="BH20" s="25">
        <v>45.24</v>
      </c>
      <c r="BI20" s="68">
        <f t="shared" si="14"/>
        <v>50.478888888888882</v>
      </c>
      <c r="BJ20" s="84">
        <v>68.23</v>
      </c>
      <c r="BK20" s="74">
        <v>34.9</v>
      </c>
      <c r="BL20" s="74">
        <v>57.29</v>
      </c>
      <c r="BM20" s="74">
        <v>45.83</v>
      </c>
      <c r="BN20" s="73">
        <f t="shared" si="15"/>
        <v>51.56</v>
      </c>
      <c r="BO20" s="33">
        <f t="shared" si="16"/>
        <v>51.563333333333333</v>
      </c>
      <c r="BP20" s="81">
        <v>64.58</v>
      </c>
      <c r="BQ20" s="25">
        <v>17.71</v>
      </c>
      <c r="BR20" s="25">
        <v>43.75</v>
      </c>
      <c r="BS20" s="25">
        <v>12.5</v>
      </c>
      <c r="BT20" s="73">
        <f t="shared" si="17"/>
        <v>28.125</v>
      </c>
      <c r="BU20" s="33">
        <f t="shared" si="18"/>
        <v>36.805</v>
      </c>
      <c r="BV20" s="81">
        <v>59.92</v>
      </c>
      <c r="BW20" s="25">
        <v>44.84</v>
      </c>
      <c r="BX20" s="25">
        <v>24.6</v>
      </c>
      <c r="BY20" s="25">
        <v>75.400000000000006</v>
      </c>
      <c r="BZ20" s="28">
        <f t="shared" si="19"/>
        <v>50</v>
      </c>
      <c r="CA20" s="25">
        <v>40.479999999999997</v>
      </c>
      <c r="CB20" s="49">
        <v>23.81</v>
      </c>
      <c r="CC20" s="28">
        <f t="shared" si="20"/>
        <v>32.144999999999996</v>
      </c>
      <c r="CD20" s="33">
        <f t="shared" si="21"/>
        <v>46.726249999999993</v>
      </c>
    </row>
    <row r="21" spans="1:82" x14ac:dyDescent="0.25">
      <c r="A21" s="20" t="s">
        <v>18</v>
      </c>
      <c r="B21" s="25">
        <v>85.51</v>
      </c>
      <c r="C21" s="25">
        <v>72.459999999999994</v>
      </c>
      <c r="D21" s="25">
        <v>46.38</v>
      </c>
      <c r="E21" s="28">
        <f t="shared" si="0"/>
        <v>68.11666666666666</v>
      </c>
      <c r="F21" s="25">
        <v>66.67</v>
      </c>
      <c r="G21" s="25">
        <v>66.67</v>
      </c>
      <c r="H21" s="28">
        <f t="shared" si="1"/>
        <v>66.67</v>
      </c>
      <c r="I21" s="25">
        <v>71.010000000000005</v>
      </c>
      <c r="J21" s="25">
        <v>69.569999999999993</v>
      </c>
      <c r="K21" s="25">
        <v>30.43</v>
      </c>
      <c r="L21" s="28">
        <f t="shared" si="2"/>
        <v>57.00333333333333</v>
      </c>
      <c r="M21" s="25">
        <v>60.87</v>
      </c>
      <c r="N21" s="25">
        <v>59.42</v>
      </c>
      <c r="O21" s="25">
        <v>75.36</v>
      </c>
      <c r="P21" s="25">
        <v>93.24</v>
      </c>
      <c r="Q21" s="68">
        <f t="shared" si="3"/>
        <v>68.668571428571425</v>
      </c>
      <c r="R21" s="25">
        <v>70.63</v>
      </c>
      <c r="S21" s="25">
        <v>49.65</v>
      </c>
      <c r="T21" s="25">
        <v>51.75</v>
      </c>
      <c r="U21" s="28">
        <f t="shared" si="4"/>
        <v>57.343333333333334</v>
      </c>
      <c r="V21" s="25">
        <v>69.930000000000007</v>
      </c>
      <c r="W21" s="25">
        <v>56.64</v>
      </c>
      <c r="X21" s="28">
        <f t="shared" si="5"/>
        <v>63.285000000000004</v>
      </c>
      <c r="Y21" s="25">
        <v>83.22</v>
      </c>
      <c r="Z21" s="25">
        <v>56.64</v>
      </c>
      <c r="AA21" s="25">
        <v>56.64</v>
      </c>
      <c r="AB21" s="28">
        <f t="shared" si="6"/>
        <v>65.5</v>
      </c>
      <c r="AC21" s="25">
        <v>66.430000000000007</v>
      </c>
      <c r="AD21" s="25">
        <v>76.22</v>
      </c>
      <c r="AE21" s="25">
        <v>79.02</v>
      </c>
      <c r="AF21" s="25">
        <v>86.01</v>
      </c>
      <c r="AG21" s="68">
        <f t="shared" si="7"/>
        <v>70.544047619047618</v>
      </c>
      <c r="AH21" s="25">
        <v>62.5</v>
      </c>
      <c r="AI21" s="25">
        <v>55</v>
      </c>
      <c r="AJ21" s="25">
        <v>60.63</v>
      </c>
      <c r="AK21" s="28">
        <f t="shared" si="8"/>
        <v>59.376666666666665</v>
      </c>
      <c r="AL21" s="25">
        <v>63.13</v>
      </c>
      <c r="AM21" s="25">
        <v>58.75</v>
      </c>
      <c r="AN21" s="28">
        <f t="shared" si="9"/>
        <v>60.94</v>
      </c>
      <c r="AO21" s="25">
        <v>65.94</v>
      </c>
      <c r="AP21" s="25">
        <v>60</v>
      </c>
      <c r="AQ21" s="28">
        <f t="shared" si="10"/>
        <v>62.97</v>
      </c>
      <c r="AR21" s="25">
        <v>61.88</v>
      </c>
      <c r="AS21" s="25">
        <v>89.38</v>
      </c>
      <c r="AT21" s="25">
        <v>62.19</v>
      </c>
      <c r="AU21" s="25">
        <v>66.88</v>
      </c>
      <c r="AV21" s="25">
        <v>50</v>
      </c>
      <c r="AW21" s="28">
        <f t="shared" si="11"/>
        <v>58.44</v>
      </c>
      <c r="AX21" s="25">
        <v>43.75</v>
      </c>
      <c r="AY21" s="25">
        <v>41.56</v>
      </c>
      <c r="AZ21" s="25">
        <v>58.44</v>
      </c>
      <c r="BA21" s="25">
        <v>55.63</v>
      </c>
      <c r="BB21" s="28">
        <f t="shared" si="12"/>
        <v>49.844999999999999</v>
      </c>
      <c r="BC21" s="25">
        <v>47.5</v>
      </c>
      <c r="BD21" s="25">
        <v>44.38</v>
      </c>
      <c r="BE21" s="28">
        <f t="shared" si="13"/>
        <v>31.897500000000001</v>
      </c>
      <c r="BF21" s="25">
        <v>40.31</v>
      </c>
      <c r="BG21" s="25">
        <v>62.5</v>
      </c>
      <c r="BH21" s="25">
        <v>49.38</v>
      </c>
      <c r="BI21" s="68">
        <f t="shared" si="14"/>
        <v>57.425763888888895</v>
      </c>
      <c r="BJ21" s="84">
        <v>57.25</v>
      </c>
      <c r="BK21" s="74">
        <v>54.35</v>
      </c>
      <c r="BL21" s="74">
        <v>35.51</v>
      </c>
      <c r="BM21" s="74">
        <v>14.49</v>
      </c>
      <c r="BN21" s="73">
        <f t="shared" si="15"/>
        <v>25</v>
      </c>
      <c r="BO21" s="33">
        <f t="shared" si="16"/>
        <v>45.533333333333331</v>
      </c>
      <c r="BP21" s="81">
        <v>65.73</v>
      </c>
      <c r="BQ21" s="25">
        <v>36.71</v>
      </c>
      <c r="BR21" s="25">
        <v>34.619999999999997</v>
      </c>
      <c r="BS21" s="25">
        <v>26.22</v>
      </c>
      <c r="BT21" s="73">
        <f t="shared" si="17"/>
        <v>30.419999999999998</v>
      </c>
      <c r="BU21" s="33">
        <f t="shared" si="18"/>
        <v>44.286666666666662</v>
      </c>
      <c r="BV21" s="81">
        <v>53.13</v>
      </c>
      <c r="BW21" s="25">
        <v>44.69</v>
      </c>
      <c r="BX21" s="25">
        <v>34.69</v>
      </c>
      <c r="BY21" s="25">
        <v>80</v>
      </c>
      <c r="BZ21" s="28">
        <f t="shared" si="19"/>
        <v>57.344999999999999</v>
      </c>
      <c r="CA21" s="25">
        <v>56.88</v>
      </c>
      <c r="CB21" s="49">
        <v>35.31</v>
      </c>
      <c r="CC21" s="28">
        <f t="shared" si="20"/>
        <v>46.094999999999999</v>
      </c>
      <c r="CD21" s="33">
        <f t="shared" si="21"/>
        <v>50.314999999999998</v>
      </c>
    </row>
    <row r="22" spans="1:82" x14ac:dyDescent="0.25">
      <c r="A22" s="20" t="s">
        <v>50</v>
      </c>
      <c r="B22" s="25">
        <v>73.150000000000006</v>
      </c>
      <c r="C22" s="25">
        <v>55.56</v>
      </c>
      <c r="D22" s="25">
        <v>66.67</v>
      </c>
      <c r="E22" s="28">
        <f t="shared" si="0"/>
        <v>65.126666666666665</v>
      </c>
      <c r="F22" s="25">
        <v>62.96</v>
      </c>
      <c r="G22" s="25">
        <v>53.7</v>
      </c>
      <c r="H22" s="28">
        <f t="shared" si="1"/>
        <v>58.33</v>
      </c>
      <c r="I22" s="25">
        <v>62.04</v>
      </c>
      <c r="J22" s="25">
        <v>54.63</v>
      </c>
      <c r="K22" s="25">
        <v>58.33</v>
      </c>
      <c r="L22" s="28">
        <f t="shared" si="2"/>
        <v>58.333333333333336</v>
      </c>
      <c r="M22" s="25">
        <v>83.8</v>
      </c>
      <c r="N22" s="25">
        <v>64.81</v>
      </c>
      <c r="O22" s="25">
        <v>74.069999999999993</v>
      </c>
      <c r="P22" s="25">
        <v>85.8</v>
      </c>
      <c r="Q22" s="68">
        <f t="shared" si="3"/>
        <v>70.03857142857143</v>
      </c>
      <c r="R22" s="25">
        <v>74.63</v>
      </c>
      <c r="S22" s="25">
        <v>52.24</v>
      </c>
      <c r="T22" s="25">
        <v>45.52</v>
      </c>
      <c r="U22" s="28">
        <f t="shared" si="4"/>
        <v>57.463333333333338</v>
      </c>
      <c r="V22" s="25">
        <v>82.09</v>
      </c>
      <c r="W22" s="25">
        <v>38.81</v>
      </c>
      <c r="X22" s="28">
        <f t="shared" si="5"/>
        <v>60.45</v>
      </c>
      <c r="Y22" s="25">
        <v>67.91</v>
      </c>
      <c r="Z22" s="25">
        <v>44.03</v>
      </c>
      <c r="AA22" s="25">
        <v>42.54</v>
      </c>
      <c r="AB22" s="28">
        <f t="shared" si="6"/>
        <v>51.493333333333332</v>
      </c>
      <c r="AC22" s="25">
        <v>79.099999999999994</v>
      </c>
      <c r="AD22" s="25">
        <v>78.36</v>
      </c>
      <c r="AE22" s="25">
        <v>68.66</v>
      </c>
      <c r="AF22" s="25">
        <v>79.349999999999994</v>
      </c>
      <c r="AG22" s="68">
        <f t="shared" si="7"/>
        <v>67.839523809523811</v>
      </c>
      <c r="AH22" s="25">
        <v>78.790000000000006</v>
      </c>
      <c r="AI22" s="25">
        <v>47.88</v>
      </c>
      <c r="AJ22" s="25">
        <v>65.45</v>
      </c>
      <c r="AK22" s="28">
        <f t="shared" si="8"/>
        <v>64.040000000000006</v>
      </c>
      <c r="AL22" s="25">
        <v>56.97</v>
      </c>
      <c r="AM22" s="25">
        <v>43.03</v>
      </c>
      <c r="AN22" s="28">
        <f t="shared" si="9"/>
        <v>50</v>
      </c>
      <c r="AO22" s="25">
        <v>66.36</v>
      </c>
      <c r="AP22" s="25">
        <v>65.45</v>
      </c>
      <c r="AQ22" s="28">
        <f t="shared" si="10"/>
        <v>65.905000000000001</v>
      </c>
      <c r="AR22" s="25">
        <v>54.55</v>
      </c>
      <c r="AS22" s="25">
        <v>75.760000000000005</v>
      </c>
      <c r="AT22" s="25">
        <v>64.55</v>
      </c>
      <c r="AU22" s="25">
        <v>54.55</v>
      </c>
      <c r="AV22" s="25">
        <v>67.27</v>
      </c>
      <c r="AW22" s="28">
        <f t="shared" si="11"/>
        <v>60.91</v>
      </c>
      <c r="AX22" s="25">
        <v>47.58</v>
      </c>
      <c r="AY22" s="25">
        <v>45.76</v>
      </c>
      <c r="AZ22" s="25">
        <v>60.3</v>
      </c>
      <c r="BA22" s="25">
        <v>59.39</v>
      </c>
      <c r="BB22" s="28">
        <f t="shared" si="12"/>
        <v>53.257499999999993</v>
      </c>
      <c r="BC22" s="25">
        <v>57.27</v>
      </c>
      <c r="BD22" s="25">
        <v>20.61</v>
      </c>
      <c r="BE22" s="28">
        <f t="shared" si="13"/>
        <v>42.44</v>
      </c>
      <c r="BF22" s="25">
        <v>30.3</v>
      </c>
      <c r="BG22" s="25">
        <v>62.12</v>
      </c>
      <c r="BH22" s="25">
        <v>50.91</v>
      </c>
      <c r="BI22" s="68">
        <f t="shared" si="14"/>
        <v>56.228541666666665</v>
      </c>
      <c r="BJ22" s="84">
        <v>72.69</v>
      </c>
      <c r="BK22" s="74">
        <v>37.96</v>
      </c>
      <c r="BL22" s="74">
        <v>47.22</v>
      </c>
      <c r="BM22" s="74">
        <v>19.91</v>
      </c>
      <c r="BN22" s="73">
        <f t="shared" si="15"/>
        <v>33.564999999999998</v>
      </c>
      <c r="BO22" s="33">
        <f t="shared" si="16"/>
        <v>48.071666666666665</v>
      </c>
      <c r="BP22" s="81">
        <v>66.42</v>
      </c>
      <c r="BQ22" s="25">
        <v>27.61</v>
      </c>
      <c r="BR22" s="25">
        <v>33.58</v>
      </c>
      <c r="BS22" s="25">
        <v>27.61</v>
      </c>
      <c r="BT22" s="73">
        <f t="shared" si="17"/>
        <v>30.594999999999999</v>
      </c>
      <c r="BU22" s="33">
        <f t="shared" si="18"/>
        <v>41.541666666666664</v>
      </c>
      <c r="BV22" s="81">
        <v>52.42</v>
      </c>
      <c r="BW22" s="25">
        <v>44.85</v>
      </c>
      <c r="BX22" s="25">
        <v>55.45</v>
      </c>
      <c r="BY22" s="25">
        <v>80.61</v>
      </c>
      <c r="BZ22" s="28">
        <f t="shared" si="19"/>
        <v>68.03</v>
      </c>
      <c r="CA22" s="25">
        <v>33.33</v>
      </c>
      <c r="CB22" s="49">
        <v>26.97</v>
      </c>
      <c r="CC22" s="28">
        <f t="shared" si="20"/>
        <v>30.15</v>
      </c>
      <c r="CD22" s="33">
        <f t="shared" si="21"/>
        <v>48.862500000000004</v>
      </c>
    </row>
    <row r="23" spans="1:82" x14ac:dyDescent="0.25">
      <c r="A23" s="20" t="s">
        <v>19</v>
      </c>
      <c r="B23" s="25">
        <v>95.83</v>
      </c>
      <c r="C23" s="25">
        <v>50</v>
      </c>
      <c r="D23" s="25">
        <v>75</v>
      </c>
      <c r="E23" s="28">
        <f t="shared" si="0"/>
        <v>73.61</v>
      </c>
      <c r="F23" s="25">
        <v>79.17</v>
      </c>
      <c r="G23" s="25">
        <v>70.83</v>
      </c>
      <c r="H23" s="28">
        <f t="shared" si="1"/>
        <v>75</v>
      </c>
      <c r="I23" s="25">
        <v>81.25</v>
      </c>
      <c r="J23" s="25">
        <v>62.5</v>
      </c>
      <c r="K23" s="25">
        <v>70.83</v>
      </c>
      <c r="L23" s="28">
        <f t="shared" si="2"/>
        <v>71.526666666666657</v>
      </c>
      <c r="M23" s="25">
        <v>70.83</v>
      </c>
      <c r="N23" s="25">
        <v>91.67</v>
      </c>
      <c r="O23" s="25">
        <v>87.5</v>
      </c>
      <c r="P23" s="25">
        <v>100</v>
      </c>
      <c r="Q23" s="68">
        <f t="shared" si="3"/>
        <v>81.448095238095235</v>
      </c>
      <c r="R23" s="25">
        <v>68.540000000000006</v>
      </c>
      <c r="S23" s="25">
        <v>39.33</v>
      </c>
      <c r="T23" s="25">
        <v>42.7</v>
      </c>
      <c r="U23" s="28">
        <f t="shared" si="4"/>
        <v>50.19</v>
      </c>
      <c r="V23" s="25">
        <v>59.55</v>
      </c>
      <c r="W23" s="25">
        <v>66.290000000000006</v>
      </c>
      <c r="X23" s="28">
        <f t="shared" si="5"/>
        <v>62.92</v>
      </c>
      <c r="Y23" s="25">
        <v>57.87</v>
      </c>
      <c r="Z23" s="25">
        <v>62.92</v>
      </c>
      <c r="AA23" s="25">
        <v>68.540000000000006</v>
      </c>
      <c r="AB23" s="28">
        <f t="shared" si="6"/>
        <v>63.109999999999992</v>
      </c>
      <c r="AC23" s="25">
        <v>50.56</v>
      </c>
      <c r="AD23" s="25">
        <v>65.17</v>
      </c>
      <c r="AE23" s="25">
        <v>84.27</v>
      </c>
      <c r="AF23" s="25">
        <v>66.290000000000006</v>
      </c>
      <c r="AG23" s="68">
        <f t="shared" si="7"/>
        <v>63.215714285714284</v>
      </c>
      <c r="AH23" s="25">
        <v>42.98</v>
      </c>
      <c r="AI23" s="25">
        <v>37.72</v>
      </c>
      <c r="AJ23" s="25">
        <v>26.32</v>
      </c>
      <c r="AK23" s="28">
        <f t="shared" si="8"/>
        <v>35.673333333333325</v>
      </c>
      <c r="AL23" s="25">
        <v>56.14</v>
      </c>
      <c r="AM23" s="25">
        <v>47.37</v>
      </c>
      <c r="AN23" s="28">
        <f t="shared" si="9"/>
        <v>51.754999999999995</v>
      </c>
      <c r="AO23" s="25">
        <v>76.75</v>
      </c>
      <c r="AP23" s="25">
        <v>45.61</v>
      </c>
      <c r="AQ23" s="28">
        <f t="shared" si="10"/>
        <v>61.18</v>
      </c>
      <c r="AR23" s="25">
        <v>66.23</v>
      </c>
      <c r="AS23" s="25">
        <v>83.33</v>
      </c>
      <c r="AT23" s="25">
        <v>56.58</v>
      </c>
      <c r="AU23" s="25">
        <v>71.489999999999995</v>
      </c>
      <c r="AV23" s="25">
        <v>53.07</v>
      </c>
      <c r="AW23" s="28">
        <f t="shared" si="11"/>
        <v>62.28</v>
      </c>
      <c r="AX23" s="25">
        <v>39.909999999999997</v>
      </c>
      <c r="AY23" s="25">
        <v>52.19</v>
      </c>
      <c r="AZ23" s="25">
        <v>57.02</v>
      </c>
      <c r="BA23" s="25">
        <v>56.14</v>
      </c>
      <c r="BB23" s="28">
        <f t="shared" si="12"/>
        <v>51.314999999999998</v>
      </c>
      <c r="BC23" s="25">
        <v>29.39</v>
      </c>
      <c r="BD23" s="25">
        <v>15.79</v>
      </c>
      <c r="BE23" s="28">
        <f t="shared" si="13"/>
        <v>30.765000000000001</v>
      </c>
      <c r="BF23" s="25">
        <v>31.14</v>
      </c>
      <c r="BG23" s="25">
        <v>51.75</v>
      </c>
      <c r="BH23" s="25">
        <v>30.7</v>
      </c>
      <c r="BI23" s="68">
        <f t="shared" si="14"/>
        <v>51.058194444444446</v>
      </c>
      <c r="BJ23" s="84">
        <v>64.58</v>
      </c>
      <c r="BK23" s="74">
        <v>54.17</v>
      </c>
      <c r="BL23" s="74">
        <v>35.42</v>
      </c>
      <c r="BM23" s="74">
        <v>27.08</v>
      </c>
      <c r="BN23" s="73">
        <f t="shared" si="15"/>
        <v>31.25</v>
      </c>
      <c r="BO23" s="33">
        <f t="shared" si="16"/>
        <v>50</v>
      </c>
      <c r="BP23" s="81">
        <v>57.87</v>
      </c>
      <c r="BQ23" s="25">
        <v>37.08</v>
      </c>
      <c r="BR23" s="25">
        <v>33.71</v>
      </c>
      <c r="BS23" s="25">
        <v>20.22</v>
      </c>
      <c r="BT23" s="73">
        <f t="shared" si="17"/>
        <v>26.965</v>
      </c>
      <c r="BU23" s="33">
        <f t="shared" si="18"/>
        <v>40.638333333333328</v>
      </c>
      <c r="BV23" s="81">
        <v>50</v>
      </c>
      <c r="BW23" s="25">
        <v>31.58</v>
      </c>
      <c r="BX23" s="25">
        <v>19.739999999999998</v>
      </c>
      <c r="BY23" s="25">
        <v>76.319999999999993</v>
      </c>
      <c r="BZ23" s="28">
        <f t="shared" si="19"/>
        <v>48.029999999999994</v>
      </c>
      <c r="CA23" s="25">
        <v>53.51</v>
      </c>
      <c r="CB23" s="49">
        <v>30.7</v>
      </c>
      <c r="CC23" s="28">
        <f t="shared" si="20"/>
        <v>42.104999999999997</v>
      </c>
      <c r="CD23" s="33">
        <f t="shared" si="21"/>
        <v>42.928749999999994</v>
      </c>
    </row>
    <row r="24" spans="1:82" x14ac:dyDescent="0.25">
      <c r="A24" s="20" t="s">
        <v>20</v>
      </c>
      <c r="B24" s="25">
        <v>73.510000000000005</v>
      </c>
      <c r="C24" s="25">
        <v>35.1</v>
      </c>
      <c r="D24" s="25">
        <v>34.44</v>
      </c>
      <c r="E24" s="28">
        <f t="shared" si="0"/>
        <v>47.683333333333337</v>
      </c>
      <c r="F24" s="25">
        <v>49.67</v>
      </c>
      <c r="G24" s="25">
        <v>41.06</v>
      </c>
      <c r="H24" s="28">
        <f t="shared" si="1"/>
        <v>45.365000000000002</v>
      </c>
      <c r="I24" s="25">
        <v>66.56</v>
      </c>
      <c r="J24" s="25">
        <v>47.68</v>
      </c>
      <c r="K24" s="25">
        <v>29.8</v>
      </c>
      <c r="L24" s="28">
        <f t="shared" si="2"/>
        <v>48.013333333333343</v>
      </c>
      <c r="M24" s="25">
        <v>63.25</v>
      </c>
      <c r="N24" s="25">
        <v>68.209999999999994</v>
      </c>
      <c r="O24" s="25">
        <v>82.12</v>
      </c>
      <c r="P24" s="25">
        <v>86.09</v>
      </c>
      <c r="Q24" s="68">
        <f t="shared" si="3"/>
        <v>62.961666666666666</v>
      </c>
      <c r="R24" s="25">
        <v>65.61</v>
      </c>
      <c r="S24" s="25">
        <v>38.46</v>
      </c>
      <c r="T24" s="25">
        <v>47.06</v>
      </c>
      <c r="U24" s="28">
        <f t="shared" si="4"/>
        <v>50.376666666666665</v>
      </c>
      <c r="V24" s="25">
        <v>67.87</v>
      </c>
      <c r="W24" s="25">
        <v>59.28</v>
      </c>
      <c r="X24" s="28">
        <f t="shared" si="5"/>
        <v>63.575000000000003</v>
      </c>
      <c r="Y24" s="25">
        <v>68.099999999999994</v>
      </c>
      <c r="Z24" s="25">
        <v>43.44</v>
      </c>
      <c r="AA24" s="25">
        <v>50.23</v>
      </c>
      <c r="AB24" s="28">
        <f t="shared" si="6"/>
        <v>53.923333333333325</v>
      </c>
      <c r="AC24" s="25">
        <v>61.99</v>
      </c>
      <c r="AD24" s="25">
        <v>74.209999999999994</v>
      </c>
      <c r="AE24" s="25">
        <v>73.3</v>
      </c>
      <c r="AF24" s="25">
        <v>80.84</v>
      </c>
      <c r="AG24" s="68">
        <f t="shared" si="7"/>
        <v>65.459285714285713</v>
      </c>
      <c r="AH24" s="25">
        <v>49.7</v>
      </c>
      <c r="AI24" s="25">
        <v>33.14</v>
      </c>
      <c r="AJ24" s="25">
        <v>42.6</v>
      </c>
      <c r="AK24" s="28">
        <f t="shared" si="8"/>
        <v>41.813333333333333</v>
      </c>
      <c r="AL24" s="25">
        <v>56.21</v>
      </c>
      <c r="AM24" s="25">
        <v>41.42</v>
      </c>
      <c r="AN24" s="28">
        <f t="shared" si="9"/>
        <v>48.814999999999998</v>
      </c>
      <c r="AO24" s="25">
        <v>70.12</v>
      </c>
      <c r="AP24" s="25">
        <v>53.85</v>
      </c>
      <c r="AQ24" s="28">
        <f t="shared" si="10"/>
        <v>61.984999999999999</v>
      </c>
      <c r="AR24" s="25">
        <v>58.58</v>
      </c>
      <c r="AS24" s="25">
        <v>74.56</v>
      </c>
      <c r="AT24" s="25">
        <v>62.72</v>
      </c>
      <c r="AU24" s="25">
        <v>63.91</v>
      </c>
      <c r="AV24" s="25">
        <v>57.4</v>
      </c>
      <c r="AW24" s="28">
        <f t="shared" si="11"/>
        <v>60.655000000000001</v>
      </c>
      <c r="AX24" s="25">
        <v>49.41</v>
      </c>
      <c r="AY24" s="25">
        <v>45.86</v>
      </c>
      <c r="AZ24" s="25">
        <v>62.72</v>
      </c>
      <c r="BA24" s="25">
        <v>55.03</v>
      </c>
      <c r="BB24" s="28">
        <f t="shared" si="12"/>
        <v>53.255000000000003</v>
      </c>
      <c r="BC24" s="25">
        <v>32.54</v>
      </c>
      <c r="BD24" s="25">
        <v>17.75</v>
      </c>
      <c r="BE24" s="28">
        <f t="shared" si="13"/>
        <v>23.8675</v>
      </c>
      <c r="BF24" s="25">
        <v>28.11</v>
      </c>
      <c r="BG24" s="25">
        <v>61.24</v>
      </c>
      <c r="BH24" s="25">
        <v>31.36</v>
      </c>
      <c r="BI24" s="68">
        <f>AVERAGE(AK24,AN24,AQ24,AR24,AS24,AT24,AW24,BB24,BE24,BF24:BH24)</f>
        <v>50.58006944444444</v>
      </c>
      <c r="BJ24" s="84">
        <v>51.99</v>
      </c>
      <c r="BK24" s="74">
        <v>27.48</v>
      </c>
      <c r="BL24" s="74">
        <v>33.44</v>
      </c>
      <c r="BM24" s="74">
        <v>16.89</v>
      </c>
      <c r="BN24" s="73">
        <f t="shared" si="15"/>
        <v>25.164999999999999</v>
      </c>
      <c r="BO24" s="33">
        <f t="shared" si="16"/>
        <v>34.87833333333333</v>
      </c>
      <c r="BP24" s="81">
        <v>56.33</v>
      </c>
      <c r="BQ24" s="25">
        <v>29.86</v>
      </c>
      <c r="BR24" s="25">
        <v>31.22</v>
      </c>
      <c r="BS24" s="25">
        <v>16.059999999999999</v>
      </c>
      <c r="BT24" s="73">
        <f t="shared" si="17"/>
        <v>23.64</v>
      </c>
      <c r="BU24" s="33">
        <f t="shared" si="18"/>
        <v>36.61</v>
      </c>
      <c r="BV24" s="81">
        <v>44.38</v>
      </c>
      <c r="BW24" s="25">
        <v>36.69</v>
      </c>
      <c r="BX24" s="25">
        <v>34.619999999999997</v>
      </c>
      <c r="BY24" s="25">
        <v>71.599999999999994</v>
      </c>
      <c r="BZ24" s="28">
        <f t="shared" si="19"/>
        <v>53.11</v>
      </c>
      <c r="CA24" s="25">
        <v>46.15</v>
      </c>
      <c r="CB24" s="49">
        <v>27.22</v>
      </c>
      <c r="CC24" s="28">
        <f t="shared" si="20"/>
        <v>36.685000000000002</v>
      </c>
      <c r="CD24" s="33">
        <f t="shared" si="21"/>
        <v>42.716250000000002</v>
      </c>
    </row>
    <row r="25" spans="1:82" x14ac:dyDescent="0.25">
      <c r="A25" s="20" t="s">
        <v>21</v>
      </c>
      <c r="B25" s="25">
        <v>62.5</v>
      </c>
      <c r="C25" s="25">
        <v>39.71</v>
      </c>
      <c r="D25" s="25">
        <v>56.62</v>
      </c>
      <c r="E25" s="28">
        <f t="shared" si="0"/>
        <v>52.943333333333335</v>
      </c>
      <c r="F25" s="25">
        <v>47.06</v>
      </c>
      <c r="G25" s="25">
        <v>48.53</v>
      </c>
      <c r="H25" s="28">
        <f t="shared" si="1"/>
        <v>47.795000000000002</v>
      </c>
      <c r="I25" s="25">
        <v>50</v>
      </c>
      <c r="J25" s="25">
        <v>33.090000000000003</v>
      </c>
      <c r="K25" s="25">
        <v>39.71</v>
      </c>
      <c r="L25" s="28">
        <f t="shared" si="2"/>
        <v>40.933333333333337</v>
      </c>
      <c r="M25" s="25">
        <v>65.069999999999993</v>
      </c>
      <c r="N25" s="25">
        <v>52.94</v>
      </c>
      <c r="O25" s="25">
        <v>77.209999999999994</v>
      </c>
      <c r="P25" s="25">
        <v>83.82</v>
      </c>
      <c r="Q25" s="68">
        <f t="shared" si="3"/>
        <v>60.101666666666667</v>
      </c>
      <c r="R25" s="25">
        <v>62.12</v>
      </c>
      <c r="S25" s="25">
        <v>38.89</v>
      </c>
      <c r="T25" s="25">
        <v>57.58</v>
      </c>
      <c r="U25" s="28">
        <f t="shared" si="4"/>
        <v>52.863333333333323</v>
      </c>
      <c r="V25" s="25">
        <v>66.67</v>
      </c>
      <c r="W25" s="25">
        <v>36.36</v>
      </c>
      <c r="X25" s="28">
        <f t="shared" si="5"/>
        <v>51.515000000000001</v>
      </c>
      <c r="Y25" s="25">
        <v>73.989999999999995</v>
      </c>
      <c r="Z25" s="25">
        <v>39.39</v>
      </c>
      <c r="AA25" s="25">
        <v>39.39</v>
      </c>
      <c r="AB25" s="28">
        <f t="shared" si="6"/>
        <v>50.923333333333325</v>
      </c>
      <c r="AC25" s="25">
        <v>63.89</v>
      </c>
      <c r="AD25" s="25">
        <v>64.14</v>
      </c>
      <c r="AE25" s="25">
        <v>78.28</v>
      </c>
      <c r="AF25" s="25">
        <v>92.93</v>
      </c>
      <c r="AG25" s="68">
        <f t="shared" si="7"/>
        <v>64.93452380952381</v>
      </c>
      <c r="AH25" s="25">
        <v>43.97</v>
      </c>
      <c r="AI25" s="25">
        <v>49.57</v>
      </c>
      <c r="AJ25" s="25">
        <v>42.24</v>
      </c>
      <c r="AK25" s="28">
        <f t="shared" si="8"/>
        <v>45.26</v>
      </c>
      <c r="AL25" s="25">
        <v>62.93</v>
      </c>
      <c r="AM25" s="25">
        <v>51.72</v>
      </c>
      <c r="AN25" s="28">
        <f t="shared" si="9"/>
        <v>57.325000000000003</v>
      </c>
      <c r="AO25" s="25">
        <v>70.69</v>
      </c>
      <c r="AP25" s="25">
        <v>59.05</v>
      </c>
      <c r="AQ25" s="28">
        <f t="shared" si="10"/>
        <v>64.87</v>
      </c>
      <c r="AR25" s="25">
        <v>70.040000000000006</v>
      </c>
      <c r="AS25" s="25">
        <v>79.31</v>
      </c>
      <c r="AT25" s="25">
        <v>63.15</v>
      </c>
      <c r="AU25" s="25">
        <v>66.38</v>
      </c>
      <c r="AV25" s="25">
        <v>64.010000000000005</v>
      </c>
      <c r="AW25" s="28">
        <f t="shared" si="11"/>
        <v>65.194999999999993</v>
      </c>
      <c r="AX25" s="25">
        <v>46.34</v>
      </c>
      <c r="AY25" s="25">
        <v>45.69</v>
      </c>
      <c r="AZ25" s="25">
        <v>55.6</v>
      </c>
      <c r="BA25" s="25">
        <v>56.9</v>
      </c>
      <c r="BB25" s="28">
        <f t="shared" si="12"/>
        <v>51.1325</v>
      </c>
      <c r="BC25" s="25">
        <v>49.57</v>
      </c>
      <c r="BD25" s="25">
        <v>15.09</v>
      </c>
      <c r="BE25" s="28">
        <f t="shared" si="13"/>
        <v>28.737500000000001</v>
      </c>
      <c r="BF25" s="25">
        <v>27.8</v>
      </c>
      <c r="BG25" s="25">
        <v>56.68</v>
      </c>
      <c r="BH25" s="25">
        <v>41.81</v>
      </c>
      <c r="BI25" s="68">
        <f t="shared" si="14"/>
        <v>54.275833333333331</v>
      </c>
      <c r="BJ25" s="84">
        <v>54.04</v>
      </c>
      <c r="BK25" s="74">
        <v>22.43</v>
      </c>
      <c r="BL25" s="74">
        <v>29.04</v>
      </c>
      <c r="BM25" s="74">
        <v>19.850000000000001</v>
      </c>
      <c r="BN25" s="73">
        <f t="shared" si="15"/>
        <v>24.445</v>
      </c>
      <c r="BO25" s="33">
        <f t="shared" si="16"/>
        <v>33.638333333333328</v>
      </c>
      <c r="BP25" s="81">
        <v>47.22</v>
      </c>
      <c r="BQ25" s="25">
        <v>32.07</v>
      </c>
      <c r="BR25" s="25">
        <v>40.4</v>
      </c>
      <c r="BS25" s="25">
        <v>19.7</v>
      </c>
      <c r="BT25" s="73">
        <f t="shared" si="17"/>
        <v>30.049999999999997</v>
      </c>
      <c r="BU25" s="33">
        <f t="shared" si="18"/>
        <v>36.446666666666665</v>
      </c>
      <c r="BV25" s="81">
        <v>59.05</v>
      </c>
      <c r="BW25" s="25">
        <v>34.909999999999997</v>
      </c>
      <c r="BX25" s="25">
        <v>26.29</v>
      </c>
      <c r="BY25" s="25">
        <v>77.16</v>
      </c>
      <c r="BZ25" s="28">
        <f t="shared" si="19"/>
        <v>51.724999999999994</v>
      </c>
      <c r="CA25" s="25">
        <v>48.28</v>
      </c>
      <c r="CB25" s="49">
        <v>26.51</v>
      </c>
      <c r="CC25" s="28">
        <f t="shared" si="20"/>
        <v>37.395000000000003</v>
      </c>
      <c r="CD25" s="33">
        <f t="shared" si="21"/>
        <v>45.77</v>
      </c>
    </row>
    <row r="26" spans="1:82" x14ac:dyDescent="0.25">
      <c r="A26" s="20" t="s">
        <v>22</v>
      </c>
      <c r="B26" s="25">
        <v>71.3</v>
      </c>
      <c r="C26" s="25">
        <v>41.52</v>
      </c>
      <c r="D26" s="25">
        <v>55.22</v>
      </c>
      <c r="E26" s="28">
        <f t="shared" si="0"/>
        <v>56.013333333333328</v>
      </c>
      <c r="F26" s="25">
        <v>64.13</v>
      </c>
      <c r="G26" s="25">
        <v>47.83</v>
      </c>
      <c r="H26" s="28">
        <f t="shared" si="1"/>
        <v>55.98</v>
      </c>
      <c r="I26" s="25">
        <v>73.59</v>
      </c>
      <c r="J26" s="25">
        <v>47.39</v>
      </c>
      <c r="K26" s="25">
        <v>55.43</v>
      </c>
      <c r="L26" s="28">
        <f t="shared" si="2"/>
        <v>58.803333333333335</v>
      </c>
      <c r="M26" s="25">
        <v>68.8</v>
      </c>
      <c r="N26" s="25">
        <v>77.39</v>
      </c>
      <c r="O26" s="25">
        <v>73.260000000000005</v>
      </c>
      <c r="P26" s="25">
        <v>74.28</v>
      </c>
      <c r="Q26" s="68">
        <f t="shared" si="3"/>
        <v>66.360952380952384</v>
      </c>
      <c r="R26" s="25">
        <v>76.040000000000006</v>
      </c>
      <c r="S26" s="25">
        <v>48.55</v>
      </c>
      <c r="T26" s="25">
        <v>61.41</v>
      </c>
      <c r="U26" s="28">
        <f t="shared" si="4"/>
        <v>62</v>
      </c>
      <c r="V26" s="25">
        <v>69.86</v>
      </c>
      <c r="W26" s="25">
        <v>55.49</v>
      </c>
      <c r="X26" s="28">
        <f t="shared" si="5"/>
        <v>62.674999999999997</v>
      </c>
      <c r="Y26" s="25">
        <v>73.58</v>
      </c>
      <c r="Z26" s="25">
        <v>52.33</v>
      </c>
      <c r="AA26" s="25">
        <v>53.72</v>
      </c>
      <c r="AB26" s="28">
        <f t="shared" si="6"/>
        <v>59.876666666666665</v>
      </c>
      <c r="AC26" s="25">
        <v>66.27</v>
      </c>
      <c r="AD26" s="25">
        <v>68.73</v>
      </c>
      <c r="AE26" s="25">
        <v>79.19</v>
      </c>
      <c r="AF26" s="25">
        <v>80.45</v>
      </c>
      <c r="AG26" s="68">
        <f t="shared" si="7"/>
        <v>68.455952380952382</v>
      </c>
      <c r="AH26" s="25">
        <v>63.12</v>
      </c>
      <c r="AI26" s="25">
        <v>50.53</v>
      </c>
      <c r="AJ26" s="25">
        <v>52.57</v>
      </c>
      <c r="AK26" s="28">
        <f t="shared" si="8"/>
        <v>55.406666666666666</v>
      </c>
      <c r="AL26" s="25">
        <v>68.25</v>
      </c>
      <c r="AM26" s="25">
        <v>58.37</v>
      </c>
      <c r="AN26" s="28">
        <f t="shared" si="9"/>
        <v>63.31</v>
      </c>
      <c r="AO26" s="25">
        <v>68.2</v>
      </c>
      <c r="AP26" s="25">
        <v>65.34</v>
      </c>
      <c r="AQ26" s="28">
        <f t="shared" si="10"/>
        <v>66.77000000000001</v>
      </c>
      <c r="AR26" s="25">
        <v>56.68</v>
      </c>
      <c r="AS26" s="25">
        <v>76.28</v>
      </c>
      <c r="AT26" s="25">
        <v>56.34</v>
      </c>
      <c r="AU26" s="25">
        <v>63.36</v>
      </c>
      <c r="AV26" s="25">
        <v>60.07</v>
      </c>
      <c r="AW26" s="28">
        <f t="shared" si="11"/>
        <v>61.715000000000003</v>
      </c>
      <c r="AX26" s="25">
        <v>43.8</v>
      </c>
      <c r="AY26" s="25">
        <v>49.56</v>
      </c>
      <c r="AZ26" s="25">
        <v>58.47</v>
      </c>
      <c r="BA26" s="25">
        <v>58.37</v>
      </c>
      <c r="BB26" s="28">
        <f t="shared" si="12"/>
        <v>52.55</v>
      </c>
      <c r="BC26" s="25">
        <v>44.14</v>
      </c>
      <c r="BD26" s="25">
        <v>31.46</v>
      </c>
      <c r="BE26" s="28">
        <f t="shared" si="13"/>
        <v>35.064999999999998</v>
      </c>
      <c r="BF26" s="25">
        <v>34.46</v>
      </c>
      <c r="BG26" s="25">
        <v>52.9</v>
      </c>
      <c r="BH26" s="25">
        <v>45.89</v>
      </c>
      <c r="BI26" s="68">
        <f t="shared" si="14"/>
        <v>54.780555555555566</v>
      </c>
      <c r="BJ26" s="84">
        <v>64.239999999999995</v>
      </c>
      <c r="BK26" s="74">
        <v>26.3</v>
      </c>
      <c r="BL26" s="74">
        <v>34.89</v>
      </c>
      <c r="BM26" s="74">
        <v>18.04</v>
      </c>
      <c r="BN26" s="73">
        <f t="shared" si="15"/>
        <v>26.465</v>
      </c>
      <c r="BO26" s="33">
        <f t="shared" si="16"/>
        <v>39.001666666666665</v>
      </c>
      <c r="BP26" s="81">
        <v>61.54</v>
      </c>
      <c r="BQ26" s="25">
        <v>38.590000000000003</v>
      </c>
      <c r="BR26" s="25">
        <v>37.520000000000003</v>
      </c>
      <c r="BS26" s="25">
        <v>25.79</v>
      </c>
      <c r="BT26" s="73">
        <f t="shared" si="17"/>
        <v>31.655000000000001</v>
      </c>
      <c r="BU26" s="33">
        <f t="shared" si="18"/>
        <v>43.928333333333335</v>
      </c>
      <c r="BV26" s="81">
        <v>54.21</v>
      </c>
      <c r="BW26" s="25">
        <v>49.42</v>
      </c>
      <c r="BX26" s="25">
        <v>35.770000000000003</v>
      </c>
      <c r="BY26" s="25">
        <v>72.599999999999994</v>
      </c>
      <c r="BZ26" s="28">
        <f t="shared" si="19"/>
        <v>54.185000000000002</v>
      </c>
      <c r="CA26" s="25">
        <v>47.73</v>
      </c>
      <c r="CB26" s="49">
        <v>28.94</v>
      </c>
      <c r="CC26" s="28">
        <f t="shared" si="20"/>
        <v>38.335000000000001</v>
      </c>
      <c r="CD26" s="33">
        <f t="shared" si="21"/>
        <v>49.037500000000001</v>
      </c>
    </row>
    <row r="27" spans="1:82" x14ac:dyDescent="0.25">
      <c r="A27" s="20" t="s">
        <v>23</v>
      </c>
      <c r="B27" s="25">
        <v>59.26</v>
      </c>
      <c r="C27" s="25">
        <v>37.04</v>
      </c>
      <c r="D27" s="25">
        <v>40.74</v>
      </c>
      <c r="E27" s="28">
        <f t="shared" si="0"/>
        <v>45.68</v>
      </c>
      <c r="F27" s="25">
        <v>74.069999999999993</v>
      </c>
      <c r="G27" s="25">
        <v>48.15</v>
      </c>
      <c r="H27" s="28">
        <f t="shared" si="1"/>
        <v>61.11</v>
      </c>
      <c r="I27" s="25">
        <v>59.26</v>
      </c>
      <c r="J27" s="25">
        <v>37.04</v>
      </c>
      <c r="K27" s="25">
        <v>22.22</v>
      </c>
      <c r="L27" s="28">
        <f t="shared" si="2"/>
        <v>39.506666666666668</v>
      </c>
      <c r="M27" s="25">
        <v>40.74</v>
      </c>
      <c r="N27" s="25">
        <v>66.67</v>
      </c>
      <c r="O27" s="25">
        <v>88.89</v>
      </c>
      <c r="P27" s="25">
        <v>81.48</v>
      </c>
      <c r="Q27" s="68">
        <f t="shared" si="3"/>
        <v>60.582380952380952</v>
      </c>
      <c r="R27" s="25">
        <v>88.33</v>
      </c>
      <c r="S27" s="25">
        <v>80</v>
      </c>
      <c r="T27" s="25">
        <v>71.67</v>
      </c>
      <c r="U27" s="28">
        <f t="shared" si="4"/>
        <v>80</v>
      </c>
      <c r="V27" s="25">
        <v>90</v>
      </c>
      <c r="W27" s="25">
        <v>53.33</v>
      </c>
      <c r="X27" s="28">
        <f t="shared" si="5"/>
        <v>71.664999999999992</v>
      </c>
      <c r="Y27" s="25">
        <v>57.5</v>
      </c>
      <c r="Z27" s="25">
        <v>76.67</v>
      </c>
      <c r="AA27" s="25">
        <v>63.33</v>
      </c>
      <c r="AB27" s="28">
        <f t="shared" si="6"/>
        <v>65.833333333333329</v>
      </c>
      <c r="AC27" s="25">
        <v>47.5</v>
      </c>
      <c r="AD27" s="25">
        <v>71.67</v>
      </c>
      <c r="AE27" s="25">
        <v>66.67</v>
      </c>
      <c r="AF27" s="25">
        <v>85.56</v>
      </c>
      <c r="AG27" s="68">
        <f t="shared" si="7"/>
        <v>69.842619047619053</v>
      </c>
      <c r="AH27" s="25">
        <v>58.06</v>
      </c>
      <c r="AI27" s="25">
        <v>66.67</v>
      </c>
      <c r="AJ27" s="25">
        <v>58.06</v>
      </c>
      <c r="AK27" s="28">
        <f t="shared" si="8"/>
        <v>60.930000000000007</v>
      </c>
      <c r="AL27" s="25">
        <v>69.89</v>
      </c>
      <c r="AM27" s="25">
        <v>55.91</v>
      </c>
      <c r="AN27" s="28">
        <f t="shared" si="9"/>
        <v>62.9</v>
      </c>
      <c r="AO27" s="25">
        <v>49.46</v>
      </c>
      <c r="AP27" s="25">
        <v>51.61</v>
      </c>
      <c r="AQ27" s="28">
        <f t="shared" si="10"/>
        <v>50.534999999999997</v>
      </c>
      <c r="AR27" s="25">
        <v>62.9</v>
      </c>
      <c r="AS27" s="25">
        <v>46.24</v>
      </c>
      <c r="AT27" s="25">
        <v>65.59</v>
      </c>
      <c r="AU27" s="25">
        <v>50.54</v>
      </c>
      <c r="AV27" s="25">
        <v>53.23</v>
      </c>
      <c r="AW27" s="28">
        <f t="shared" si="11"/>
        <v>51.884999999999998</v>
      </c>
      <c r="AX27" s="25">
        <v>48.39</v>
      </c>
      <c r="AY27" s="25">
        <v>37.630000000000003</v>
      </c>
      <c r="AZ27" s="25">
        <v>51.61</v>
      </c>
      <c r="BA27" s="25">
        <v>54.84</v>
      </c>
      <c r="BB27" s="28">
        <f t="shared" si="12"/>
        <v>48.1175</v>
      </c>
      <c r="BC27" s="25">
        <v>31.72</v>
      </c>
      <c r="BD27" s="25">
        <v>13.98</v>
      </c>
      <c r="BE27" s="28">
        <f t="shared" si="13"/>
        <v>30.324999999999999</v>
      </c>
      <c r="BF27" s="25">
        <v>24.73</v>
      </c>
      <c r="BG27" s="25">
        <v>49.46</v>
      </c>
      <c r="BH27" s="25">
        <v>45.16</v>
      </c>
      <c r="BI27" s="68">
        <f t="shared" si="14"/>
        <v>49.897708333333334</v>
      </c>
      <c r="BJ27" s="84">
        <v>57.41</v>
      </c>
      <c r="BK27" s="74">
        <v>38.89</v>
      </c>
      <c r="BL27" s="74">
        <v>33.33</v>
      </c>
      <c r="BM27" s="74">
        <v>11.11</v>
      </c>
      <c r="BN27" s="73">
        <f t="shared" si="15"/>
        <v>22.22</v>
      </c>
      <c r="BO27" s="33">
        <f t="shared" si="16"/>
        <v>39.506666666666668</v>
      </c>
      <c r="BP27" s="81">
        <v>70</v>
      </c>
      <c r="BQ27" s="25">
        <v>45.83</v>
      </c>
      <c r="BR27" s="25">
        <v>55</v>
      </c>
      <c r="BS27" s="25">
        <v>32.5</v>
      </c>
      <c r="BT27" s="73">
        <f t="shared" si="17"/>
        <v>43.75</v>
      </c>
      <c r="BU27" s="33">
        <f t="shared" si="18"/>
        <v>53.193333333333328</v>
      </c>
      <c r="BV27" s="81">
        <v>55.91</v>
      </c>
      <c r="BW27" s="25">
        <v>58.06</v>
      </c>
      <c r="BX27" s="25">
        <v>44.62</v>
      </c>
      <c r="BY27" s="25">
        <v>48.39</v>
      </c>
      <c r="BZ27" s="28">
        <f t="shared" si="19"/>
        <v>46.504999999999995</v>
      </c>
      <c r="CA27" s="25">
        <v>36.56</v>
      </c>
      <c r="CB27" s="49">
        <v>25.27</v>
      </c>
      <c r="CC27" s="28">
        <f t="shared" si="20"/>
        <v>30.914999999999999</v>
      </c>
      <c r="CD27" s="33">
        <f t="shared" si="21"/>
        <v>47.847499999999997</v>
      </c>
    </row>
    <row r="28" spans="1:82" x14ac:dyDescent="0.25">
      <c r="A28" s="20" t="s">
        <v>24</v>
      </c>
      <c r="B28" s="25">
        <v>100</v>
      </c>
      <c r="C28" s="25">
        <v>0</v>
      </c>
      <c r="D28" s="25">
        <v>100</v>
      </c>
      <c r="E28" s="28">
        <f t="shared" si="0"/>
        <v>66.666666666666671</v>
      </c>
      <c r="F28" s="25">
        <v>33.33</v>
      </c>
      <c r="G28" s="25">
        <v>66.67</v>
      </c>
      <c r="H28" s="28">
        <f t="shared" si="1"/>
        <v>50</v>
      </c>
      <c r="I28" s="25">
        <v>66.67</v>
      </c>
      <c r="J28" s="25">
        <v>66.67</v>
      </c>
      <c r="K28" s="25">
        <v>66.67</v>
      </c>
      <c r="L28" s="28">
        <f t="shared" si="2"/>
        <v>66.67</v>
      </c>
      <c r="M28" s="25">
        <v>83.33</v>
      </c>
      <c r="N28" s="25">
        <v>33.33</v>
      </c>
      <c r="O28" s="25">
        <v>66.67</v>
      </c>
      <c r="P28" s="25">
        <v>55.56</v>
      </c>
      <c r="Q28" s="68">
        <f t="shared" si="3"/>
        <v>60.318095238095239</v>
      </c>
      <c r="R28" s="25">
        <v>59.41</v>
      </c>
      <c r="S28" s="25">
        <v>26.73</v>
      </c>
      <c r="T28" s="25">
        <v>44.55</v>
      </c>
      <c r="U28" s="28">
        <f t="shared" si="4"/>
        <v>43.563333333333333</v>
      </c>
      <c r="V28" s="25">
        <v>67.33</v>
      </c>
      <c r="W28" s="25">
        <v>48.51</v>
      </c>
      <c r="X28" s="28">
        <f t="shared" si="5"/>
        <v>57.92</v>
      </c>
      <c r="Y28" s="25">
        <v>63.37</v>
      </c>
      <c r="Z28" s="25">
        <v>45.54</v>
      </c>
      <c r="AA28" s="25">
        <v>44.55</v>
      </c>
      <c r="AB28" s="28">
        <f t="shared" si="6"/>
        <v>51.153333333333329</v>
      </c>
      <c r="AC28" s="25">
        <v>57.43</v>
      </c>
      <c r="AD28" s="25">
        <v>73.27</v>
      </c>
      <c r="AE28" s="25">
        <v>68.319999999999993</v>
      </c>
      <c r="AF28" s="25">
        <v>73.27</v>
      </c>
      <c r="AG28" s="68">
        <f t="shared" si="7"/>
        <v>60.703809523809518</v>
      </c>
      <c r="AH28" s="25">
        <v>72.22</v>
      </c>
      <c r="AI28" s="25">
        <v>58.33</v>
      </c>
      <c r="AJ28" s="25">
        <v>64.81</v>
      </c>
      <c r="AK28" s="28">
        <f t="shared" si="8"/>
        <v>65.12</v>
      </c>
      <c r="AL28" s="25">
        <v>68.52</v>
      </c>
      <c r="AM28" s="25">
        <v>72.22</v>
      </c>
      <c r="AN28" s="28">
        <f t="shared" si="9"/>
        <v>70.37</v>
      </c>
      <c r="AO28" s="25">
        <v>78.7</v>
      </c>
      <c r="AP28" s="25">
        <v>73.150000000000006</v>
      </c>
      <c r="AQ28" s="28">
        <f t="shared" si="10"/>
        <v>75.925000000000011</v>
      </c>
      <c r="AR28" s="25">
        <v>47.69</v>
      </c>
      <c r="AS28" s="25">
        <v>82.41</v>
      </c>
      <c r="AT28" s="25">
        <v>58.33</v>
      </c>
      <c r="AU28" s="25">
        <v>53.7</v>
      </c>
      <c r="AV28" s="25">
        <v>68.06</v>
      </c>
      <c r="AW28" s="28">
        <f t="shared" si="11"/>
        <v>60.88</v>
      </c>
      <c r="AX28" s="25">
        <v>54.63</v>
      </c>
      <c r="AY28" s="25">
        <v>50.46</v>
      </c>
      <c r="AZ28" s="25">
        <v>64.81</v>
      </c>
      <c r="BA28" s="25">
        <v>64.81</v>
      </c>
      <c r="BB28" s="28">
        <f t="shared" si="12"/>
        <v>58.677500000000002</v>
      </c>
      <c r="BC28" s="25">
        <v>50.93</v>
      </c>
      <c r="BD28" s="25">
        <v>34.26</v>
      </c>
      <c r="BE28" s="28">
        <f t="shared" si="13"/>
        <v>32.722499999999997</v>
      </c>
      <c r="BF28" s="25">
        <v>42.13</v>
      </c>
      <c r="BG28" s="25">
        <v>58.33</v>
      </c>
      <c r="BH28" s="25">
        <v>54.63</v>
      </c>
      <c r="BI28" s="68">
        <f t="shared" si="14"/>
        <v>58.934583333333329</v>
      </c>
      <c r="BJ28" s="84">
        <v>66.67</v>
      </c>
      <c r="BK28" s="74">
        <v>66.67</v>
      </c>
      <c r="BL28" s="74">
        <v>66.67</v>
      </c>
      <c r="BM28" s="74">
        <v>33.33</v>
      </c>
      <c r="BN28" s="73">
        <f t="shared" si="15"/>
        <v>50</v>
      </c>
      <c r="BO28" s="33">
        <f t="shared" si="16"/>
        <v>61.113333333333337</v>
      </c>
      <c r="BP28" s="81">
        <v>46.04</v>
      </c>
      <c r="BQ28" s="25">
        <v>41.09</v>
      </c>
      <c r="BR28" s="25">
        <v>34.65</v>
      </c>
      <c r="BS28" s="25">
        <v>19.8</v>
      </c>
      <c r="BT28" s="73">
        <f t="shared" si="17"/>
        <v>27.225000000000001</v>
      </c>
      <c r="BU28" s="33">
        <f t="shared" si="18"/>
        <v>38.118333333333332</v>
      </c>
      <c r="BV28" s="81">
        <v>52.78</v>
      </c>
      <c r="BW28" s="25">
        <v>54.17</v>
      </c>
      <c r="BX28" s="25">
        <v>31.48</v>
      </c>
      <c r="BY28" s="25">
        <v>77.78</v>
      </c>
      <c r="BZ28" s="28">
        <f t="shared" si="19"/>
        <v>54.63</v>
      </c>
      <c r="CA28" s="25">
        <v>59.26</v>
      </c>
      <c r="CB28" s="49">
        <v>39.35</v>
      </c>
      <c r="CC28" s="28">
        <f t="shared" si="20"/>
        <v>49.305</v>
      </c>
      <c r="CD28" s="33">
        <f t="shared" si="21"/>
        <v>52.721250000000005</v>
      </c>
    </row>
    <row r="29" spans="1:82" x14ac:dyDescent="0.25">
      <c r="A29" s="20" t="s">
        <v>25</v>
      </c>
      <c r="B29" s="25">
        <v>54.17</v>
      </c>
      <c r="C29" s="25">
        <v>38.89</v>
      </c>
      <c r="D29" s="25">
        <v>26.39</v>
      </c>
      <c r="E29" s="28">
        <f t="shared" si="0"/>
        <v>39.81666666666667</v>
      </c>
      <c r="F29" s="25">
        <v>62.5</v>
      </c>
      <c r="G29" s="25">
        <v>51.39</v>
      </c>
      <c r="H29" s="28">
        <f t="shared" si="1"/>
        <v>56.945</v>
      </c>
      <c r="I29" s="25">
        <v>79.17</v>
      </c>
      <c r="J29" s="25">
        <v>54.17</v>
      </c>
      <c r="K29" s="25">
        <v>36.11</v>
      </c>
      <c r="L29" s="28">
        <f t="shared" si="2"/>
        <v>56.483333333333327</v>
      </c>
      <c r="M29" s="25">
        <v>68.75</v>
      </c>
      <c r="N29" s="25">
        <v>48.61</v>
      </c>
      <c r="O29" s="25">
        <v>59.72</v>
      </c>
      <c r="P29" s="25">
        <v>92.13</v>
      </c>
      <c r="Q29" s="68">
        <f t="shared" si="3"/>
        <v>60.35071428571429</v>
      </c>
      <c r="R29" s="25">
        <v>56.52</v>
      </c>
      <c r="S29" s="25">
        <v>53.62</v>
      </c>
      <c r="T29" s="25">
        <v>68.12</v>
      </c>
      <c r="U29" s="28">
        <f t="shared" si="4"/>
        <v>59.419999999999995</v>
      </c>
      <c r="V29" s="25">
        <v>55.07</v>
      </c>
      <c r="W29" s="25">
        <v>69.569999999999993</v>
      </c>
      <c r="X29" s="28">
        <f t="shared" si="5"/>
        <v>62.319999999999993</v>
      </c>
      <c r="Y29" s="25">
        <v>82.61</v>
      </c>
      <c r="Z29" s="25">
        <v>63.77</v>
      </c>
      <c r="AA29" s="25">
        <v>71.010000000000005</v>
      </c>
      <c r="AB29" s="28">
        <f t="shared" si="6"/>
        <v>72.463333333333324</v>
      </c>
      <c r="AC29" s="25">
        <v>59.42</v>
      </c>
      <c r="AD29" s="25">
        <v>71.010000000000005</v>
      </c>
      <c r="AE29" s="25">
        <v>76.81</v>
      </c>
      <c r="AF29" s="25">
        <v>78.739999999999995</v>
      </c>
      <c r="AG29" s="68">
        <f t="shared" si="7"/>
        <v>68.597619047619048</v>
      </c>
      <c r="AH29" s="25">
        <v>59.81</v>
      </c>
      <c r="AI29" s="25">
        <v>41.12</v>
      </c>
      <c r="AJ29" s="25">
        <v>47.66</v>
      </c>
      <c r="AK29" s="28">
        <f t="shared" si="8"/>
        <v>49.53</v>
      </c>
      <c r="AL29" s="25">
        <v>52.34</v>
      </c>
      <c r="AM29" s="25">
        <v>42.99</v>
      </c>
      <c r="AN29" s="28">
        <f t="shared" si="9"/>
        <v>47.665000000000006</v>
      </c>
      <c r="AO29" s="25">
        <v>86.92</v>
      </c>
      <c r="AP29" s="25">
        <v>44.86</v>
      </c>
      <c r="AQ29" s="28">
        <f t="shared" si="10"/>
        <v>65.89</v>
      </c>
      <c r="AR29" s="25">
        <v>60.75</v>
      </c>
      <c r="AS29" s="25">
        <v>79.44</v>
      </c>
      <c r="AT29" s="25">
        <v>61.21</v>
      </c>
      <c r="AU29" s="25">
        <v>70.56</v>
      </c>
      <c r="AV29" s="25">
        <v>61.68</v>
      </c>
      <c r="AW29" s="28">
        <f t="shared" si="11"/>
        <v>66.12</v>
      </c>
      <c r="AX29" s="25">
        <v>53.27</v>
      </c>
      <c r="AY29" s="25">
        <v>55.14</v>
      </c>
      <c r="AZ29" s="25">
        <v>60.75</v>
      </c>
      <c r="BA29" s="25">
        <v>56.07</v>
      </c>
      <c r="BB29" s="28">
        <f t="shared" si="12"/>
        <v>56.307499999999997</v>
      </c>
      <c r="BC29" s="25">
        <v>47.2</v>
      </c>
      <c r="BD29" s="25">
        <v>35.51</v>
      </c>
      <c r="BE29" s="28">
        <f t="shared" si="13"/>
        <v>41.974999999999994</v>
      </c>
      <c r="BF29" s="25">
        <v>28.04</v>
      </c>
      <c r="BG29" s="25">
        <v>65.89</v>
      </c>
      <c r="BH29" s="25">
        <v>39.25</v>
      </c>
      <c r="BI29" s="68">
        <f t="shared" si="14"/>
        <v>55.172291666666659</v>
      </c>
      <c r="BJ29" s="84">
        <v>52.08</v>
      </c>
      <c r="BK29" s="74">
        <v>41.67</v>
      </c>
      <c r="BL29" s="74">
        <v>36.11</v>
      </c>
      <c r="BM29" s="74">
        <v>30.56</v>
      </c>
      <c r="BN29" s="73">
        <f t="shared" si="15"/>
        <v>33.335000000000001</v>
      </c>
      <c r="BO29" s="33">
        <f t="shared" si="16"/>
        <v>42.361666666666672</v>
      </c>
      <c r="BP29" s="81">
        <v>59.42</v>
      </c>
      <c r="BQ29" s="25">
        <v>44.93</v>
      </c>
      <c r="BR29" s="25">
        <v>37.68</v>
      </c>
      <c r="BS29" s="25">
        <v>33.33</v>
      </c>
      <c r="BT29" s="73">
        <f t="shared" si="17"/>
        <v>35.504999999999995</v>
      </c>
      <c r="BU29" s="33">
        <f t="shared" si="18"/>
        <v>46.618333333333332</v>
      </c>
      <c r="BV29" s="81">
        <v>44.86</v>
      </c>
      <c r="BW29" s="25">
        <v>42.06</v>
      </c>
      <c r="BX29" s="25">
        <v>26.17</v>
      </c>
      <c r="BY29" s="25">
        <v>71.959999999999994</v>
      </c>
      <c r="BZ29" s="28">
        <f t="shared" si="19"/>
        <v>49.064999999999998</v>
      </c>
      <c r="CA29" s="25">
        <v>52.34</v>
      </c>
      <c r="CB29" s="49">
        <v>24.3</v>
      </c>
      <c r="CC29" s="28">
        <f t="shared" si="20"/>
        <v>38.32</v>
      </c>
      <c r="CD29" s="33">
        <f t="shared" si="21"/>
        <v>43.576250000000002</v>
      </c>
    </row>
    <row r="30" spans="1:82" x14ac:dyDescent="0.25">
      <c r="A30" s="20" t="s">
        <v>26</v>
      </c>
      <c r="B30" s="25">
        <v>69.77</v>
      </c>
      <c r="C30" s="25">
        <v>48.84</v>
      </c>
      <c r="D30" s="25">
        <v>60.47</v>
      </c>
      <c r="E30" s="28">
        <f t="shared" si="0"/>
        <v>59.693333333333328</v>
      </c>
      <c r="F30" s="25">
        <v>81.400000000000006</v>
      </c>
      <c r="G30" s="25">
        <v>46.51</v>
      </c>
      <c r="H30" s="28">
        <f t="shared" si="1"/>
        <v>63.954999999999998</v>
      </c>
      <c r="I30" s="25">
        <v>59.3</v>
      </c>
      <c r="J30" s="25">
        <v>44.19</v>
      </c>
      <c r="K30" s="25">
        <v>34.880000000000003</v>
      </c>
      <c r="L30" s="28">
        <f t="shared" si="2"/>
        <v>46.123333333333335</v>
      </c>
      <c r="M30" s="25">
        <v>65.12</v>
      </c>
      <c r="N30" s="25">
        <v>69.77</v>
      </c>
      <c r="O30" s="25">
        <v>83.72</v>
      </c>
      <c r="P30" s="25">
        <v>92.25</v>
      </c>
      <c r="Q30" s="68">
        <f t="shared" si="3"/>
        <v>68.661666666666662</v>
      </c>
      <c r="R30" s="25">
        <v>84.42</v>
      </c>
      <c r="S30" s="25">
        <v>57.14</v>
      </c>
      <c r="T30" s="25">
        <v>71.430000000000007</v>
      </c>
      <c r="U30" s="28">
        <f t="shared" si="4"/>
        <v>70.99666666666667</v>
      </c>
      <c r="V30" s="25">
        <v>74.03</v>
      </c>
      <c r="W30" s="25">
        <v>36.36</v>
      </c>
      <c r="X30" s="28">
        <f t="shared" si="5"/>
        <v>55.195</v>
      </c>
      <c r="Y30" s="25">
        <v>69.48</v>
      </c>
      <c r="Z30" s="25">
        <v>35.06</v>
      </c>
      <c r="AA30" s="25">
        <v>36.36</v>
      </c>
      <c r="AB30" s="28">
        <f t="shared" si="6"/>
        <v>46.966666666666669</v>
      </c>
      <c r="AC30" s="25">
        <v>81.17</v>
      </c>
      <c r="AD30" s="25">
        <v>83.12</v>
      </c>
      <c r="AE30" s="25">
        <v>85.71</v>
      </c>
      <c r="AF30" s="25">
        <v>97.4</v>
      </c>
      <c r="AG30" s="68">
        <f t="shared" si="7"/>
        <v>74.365476190476187</v>
      </c>
      <c r="AH30" s="25">
        <v>62.83</v>
      </c>
      <c r="AI30" s="25">
        <v>25.66</v>
      </c>
      <c r="AJ30" s="25">
        <v>41.59</v>
      </c>
      <c r="AK30" s="28">
        <f t="shared" si="8"/>
        <v>43.359999999999992</v>
      </c>
      <c r="AL30" s="25">
        <v>63.72</v>
      </c>
      <c r="AM30" s="25">
        <v>43.36</v>
      </c>
      <c r="AN30" s="28">
        <f t="shared" si="9"/>
        <v>53.54</v>
      </c>
      <c r="AO30" s="25">
        <v>69.91</v>
      </c>
      <c r="AP30" s="25">
        <v>43.36</v>
      </c>
      <c r="AQ30" s="28">
        <f t="shared" si="10"/>
        <v>56.634999999999998</v>
      </c>
      <c r="AR30" s="25">
        <v>60.18</v>
      </c>
      <c r="AS30" s="25">
        <v>75.22</v>
      </c>
      <c r="AT30" s="25">
        <v>59.29</v>
      </c>
      <c r="AU30" s="25">
        <v>70.349999999999994</v>
      </c>
      <c r="AV30" s="25">
        <v>50</v>
      </c>
      <c r="AW30" s="28">
        <f t="shared" si="11"/>
        <v>60.174999999999997</v>
      </c>
      <c r="AX30" s="25">
        <v>45.13</v>
      </c>
      <c r="AY30" s="25">
        <v>57.52</v>
      </c>
      <c r="AZ30" s="25">
        <v>65.040000000000006</v>
      </c>
      <c r="BA30" s="25">
        <v>61.95</v>
      </c>
      <c r="BB30" s="28">
        <f t="shared" si="12"/>
        <v>57.41</v>
      </c>
      <c r="BC30" s="25">
        <v>46.02</v>
      </c>
      <c r="BD30" s="25">
        <v>18.579999999999998</v>
      </c>
      <c r="BE30" s="28">
        <f t="shared" si="13"/>
        <v>36.827500000000001</v>
      </c>
      <c r="BF30" s="25">
        <v>30.97</v>
      </c>
      <c r="BG30" s="25">
        <v>66.81</v>
      </c>
      <c r="BH30" s="25">
        <v>46.02</v>
      </c>
      <c r="BI30" s="68">
        <f t="shared" si="14"/>
        <v>53.869791666666664</v>
      </c>
      <c r="BJ30" s="84">
        <v>37.21</v>
      </c>
      <c r="BK30" s="74">
        <v>23.26</v>
      </c>
      <c r="BL30" s="74">
        <v>31.4</v>
      </c>
      <c r="BM30" s="74">
        <v>20.93</v>
      </c>
      <c r="BN30" s="73">
        <f t="shared" si="15"/>
        <v>26.164999999999999</v>
      </c>
      <c r="BO30" s="33">
        <f t="shared" si="16"/>
        <v>28.87833333333333</v>
      </c>
      <c r="BP30" s="81">
        <v>61.04</v>
      </c>
      <c r="BQ30" s="25">
        <v>31.82</v>
      </c>
      <c r="BR30" s="25">
        <v>44.16</v>
      </c>
      <c r="BS30" s="25">
        <v>11.04</v>
      </c>
      <c r="BT30" s="73">
        <f t="shared" si="17"/>
        <v>27.599999999999998</v>
      </c>
      <c r="BU30" s="33">
        <f t="shared" si="18"/>
        <v>40.153333333333329</v>
      </c>
      <c r="BV30" s="81">
        <v>46.9</v>
      </c>
      <c r="BW30" s="25">
        <v>32.74</v>
      </c>
      <c r="BX30" s="25">
        <v>30.97</v>
      </c>
      <c r="BY30" s="25">
        <v>80.53</v>
      </c>
      <c r="BZ30" s="28">
        <f t="shared" si="19"/>
        <v>55.75</v>
      </c>
      <c r="CA30" s="25">
        <v>53.1</v>
      </c>
      <c r="CB30" s="49">
        <v>24.78</v>
      </c>
      <c r="CC30" s="28">
        <f t="shared" si="20"/>
        <v>38.94</v>
      </c>
      <c r="CD30" s="33">
        <f t="shared" si="21"/>
        <v>43.582499999999996</v>
      </c>
    </row>
    <row r="31" spans="1:82" x14ac:dyDescent="0.25">
      <c r="A31" s="20" t="s">
        <v>27</v>
      </c>
      <c r="B31" s="25">
        <v>43.53</v>
      </c>
      <c r="C31" s="25">
        <v>48.24</v>
      </c>
      <c r="D31" s="25">
        <v>62.35</v>
      </c>
      <c r="E31" s="28">
        <f t="shared" si="0"/>
        <v>51.373333333333335</v>
      </c>
      <c r="F31" s="25">
        <v>54.12</v>
      </c>
      <c r="G31" s="25">
        <v>49.41</v>
      </c>
      <c r="H31" s="28">
        <f t="shared" si="1"/>
        <v>51.765000000000001</v>
      </c>
      <c r="I31" s="25">
        <v>74.709999999999994</v>
      </c>
      <c r="J31" s="25">
        <v>44.71</v>
      </c>
      <c r="K31" s="25">
        <v>47.06</v>
      </c>
      <c r="L31" s="28">
        <f t="shared" si="2"/>
        <v>55.493333333333332</v>
      </c>
      <c r="M31" s="25">
        <v>77.650000000000006</v>
      </c>
      <c r="N31" s="25">
        <v>57.65</v>
      </c>
      <c r="O31" s="25">
        <v>71.760000000000005</v>
      </c>
      <c r="P31" s="25">
        <v>87.06</v>
      </c>
      <c r="Q31" s="68">
        <f t="shared" si="3"/>
        <v>64.67880952380952</v>
      </c>
      <c r="R31" s="25">
        <v>52.58</v>
      </c>
      <c r="S31" s="25">
        <v>50.52</v>
      </c>
      <c r="T31" s="25">
        <v>38.14</v>
      </c>
      <c r="U31" s="28">
        <f t="shared" si="4"/>
        <v>47.080000000000005</v>
      </c>
      <c r="V31" s="25">
        <v>47.42</v>
      </c>
      <c r="W31" s="25">
        <v>48.45</v>
      </c>
      <c r="X31" s="28">
        <f t="shared" si="5"/>
        <v>47.935000000000002</v>
      </c>
      <c r="Y31" s="25">
        <v>70.099999999999994</v>
      </c>
      <c r="Z31" s="25">
        <v>55.67</v>
      </c>
      <c r="AA31" s="25">
        <v>61.86</v>
      </c>
      <c r="AB31" s="28">
        <f t="shared" si="6"/>
        <v>62.543333333333329</v>
      </c>
      <c r="AC31" s="25">
        <v>57.73</v>
      </c>
      <c r="AD31" s="25">
        <v>53.61</v>
      </c>
      <c r="AE31" s="25">
        <v>75.260000000000005</v>
      </c>
      <c r="AF31" s="25">
        <v>73.2</v>
      </c>
      <c r="AG31" s="68">
        <f t="shared" si="7"/>
        <v>59.62261904761904</v>
      </c>
      <c r="AH31" s="25">
        <v>60</v>
      </c>
      <c r="AI31" s="25">
        <v>60</v>
      </c>
      <c r="AJ31" s="25">
        <v>42.11</v>
      </c>
      <c r="AK31" s="28">
        <f t="shared" si="8"/>
        <v>54.036666666666669</v>
      </c>
      <c r="AL31" s="25">
        <v>57.89</v>
      </c>
      <c r="AM31" s="25">
        <v>48.42</v>
      </c>
      <c r="AN31" s="28">
        <f t="shared" si="9"/>
        <v>53.155000000000001</v>
      </c>
      <c r="AO31" s="25">
        <v>85.26</v>
      </c>
      <c r="AP31" s="25">
        <v>45.26</v>
      </c>
      <c r="AQ31" s="28">
        <f t="shared" si="10"/>
        <v>65.260000000000005</v>
      </c>
      <c r="AR31" s="25">
        <v>75.260000000000005</v>
      </c>
      <c r="AS31" s="25">
        <v>73.680000000000007</v>
      </c>
      <c r="AT31" s="25">
        <v>60.53</v>
      </c>
      <c r="AU31" s="25">
        <v>66.319999999999993</v>
      </c>
      <c r="AV31" s="25">
        <v>70.53</v>
      </c>
      <c r="AW31" s="28">
        <f t="shared" si="11"/>
        <v>68.424999999999997</v>
      </c>
      <c r="AX31" s="25">
        <v>56.84</v>
      </c>
      <c r="AY31" s="25">
        <v>55.79</v>
      </c>
      <c r="AZ31" s="25">
        <v>60.53</v>
      </c>
      <c r="BA31" s="25">
        <v>61.05</v>
      </c>
      <c r="BB31" s="28">
        <f t="shared" si="12"/>
        <v>58.552499999999995</v>
      </c>
      <c r="BC31" s="25">
        <v>41.05</v>
      </c>
      <c r="BD31" s="25">
        <v>12.63</v>
      </c>
      <c r="BE31" s="28">
        <f t="shared" si="13"/>
        <v>29.569999999999997</v>
      </c>
      <c r="BF31" s="25">
        <v>35.79</v>
      </c>
      <c r="BG31" s="25">
        <v>62.63</v>
      </c>
      <c r="BH31" s="25">
        <v>31.58</v>
      </c>
      <c r="BI31" s="68">
        <f t="shared" si="14"/>
        <v>55.705763888888889</v>
      </c>
      <c r="BJ31" s="84">
        <v>55.29</v>
      </c>
      <c r="BK31" s="74">
        <v>47.06</v>
      </c>
      <c r="BL31" s="74">
        <v>38.82</v>
      </c>
      <c r="BM31" s="74">
        <v>15.88</v>
      </c>
      <c r="BN31" s="73">
        <f t="shared" si="15"/>
        <v>27.35</v>
      </c>
      <c r="BO31" s="33">
        <f t="shared" si="16"/>
        <v>43.233333333333327</v>
      </c>
      <c r="BP31" s="81">
        <v>40.21</v>
      </c>
      <c r="BQ31" s="25">
        <v>34.020000000000003</v>
      </c>
      <c r="BR31" s="25">
        <v>29.38</v>
      </c>
      <c r="BS31" s="25">
        <v>17.010000000000002</v>
      </c>
      <c r="BT31" s="73">
        <f t="shared" si="17"/>
        <v>23.195</v>
      </c>
      <c r="BU31" s="33">
        <f t="shared" si="18"/>
        <v>32.475000000000001</v>
      </c>
      <c r="BV31" s="81">
        <v>60.53</v>
      </c>
      <c r="BW31" s="25">
        <v>43.16</v>
      </c>
      <c r="BX31" s="25">
        <v>33.159999999999997</v>
      </c>
      <c r="BY31" s="25">
        <v>58.95</v>
      </c>
      <c r="BZ31" s="28">
        <f t="shared" si="19"/>
        <v>46.055</v>
      </c>
      <c r="CA31" s="25">
        <v>47.37</v>
      </c>
      <c r="CB31" s="49">
        <v>25.79</v>
      </c>
      <c r="CC31" s="28">
        <f t="shared" si="20"/>
        <v>36.58</v>
      </c>
      <c r="CD31" s="33">
        <f t="shared" si="21"/>
        <v>46.581249999999997</v>
      </c>
    </row>
    <row r="32" spans="1:82" x14ac:dyDescent="0.25">
      <c r="A32" s="20" t="s">
        <v>28</v>
      </c>
      <c r="B32" s="25">
        <v>55.56</v>
      </c>
      <c r="C32" s="25">
        <v>18.52</v>
      </c>
      <c r="D32" s="25">
        <v>70.37</v>
      </c>
      <c r="E32" s="28">
        <f t="shared" si="0"/>
        <v>48.15</v>
      </c>
      <c r="F32" s="25">
        <v>55.56</v>
      </c>
      <c r="G32" s="25">
        <v>33.33</v>
      </c>
      <c r="H32" s="28">
        <f t="shared" si="1"/>
        <v>44.445</v>
      </c>
      <c r="I32" s="25">
        <v>55.56</v>
      </c>
      <c r="J32" s="25">
        <v>37.04</v>
      </c>
      <c r="K32" s="25">
        <v>48.15</v>
      </c>
      <c r="L32" s="28">
        <f t="shared" si="2"/>
        <v>46.916666666666664</v>
      </c>
      <c r="M32" s="25">
        <v>50</v>
      </c>
      <c r="N32" s="25">
        <v>44.44</v>
      </c>
      <c r="O32" s="25">
        <v>92.59</v>
      </c>
      <c r="P32" s="25">
        <v>75.31</v>
      </c>
      <c r="Q32" s="68">
        <f t="shared" si="3"/>
        <v>57.407380952380947</v>
      </c>
      <c r="R32" s="25">
        <v>72.84</v>
      </c>
      <c r="S32" s="25">
        <v>27.16</v>
      </c>
      <c r="T32" s="25">
        <v>58.02</v>
      </c>
      <c r="U32" s="28">
        <f t="shared" si="4"/>
        <v>52.673333333333339</v>
      </c>
      <c r="V32" s="25">
        <v>77.78</v>
      </c>
      <c r="W32" s="25">
        <v>38.270000000000003</v>
      </c>
      <c r="X32" s="28">
        <f t="shared" si="5"/>
        <v>58.025000000000006</v>
      </c>
      <c r="Y32" s="25">
        <v>71.599999999999994</v>
      </c>
      <c r="Z32" s="25">
        <v>39.51</v>
      </c>
      <c r="AA32" s="25">
        <v>46.91</v>
      </c>
      <c r="AB32" s="28">
        <f t="shared" si="6"/>
        <v>52.673333333333325</v>
      </c>
      <c r="AC32" s="25">
        <v>79.63</v>
      </c>
      <c r="AD32" s="25">
        <v>86.42</v>
      </c>
      <c r="AE32" s="25">
        <v>75.31</v>
      </c>
      <c r="AF32" s="25">
        <v>83.95</v>
      </c>
      <c r="AG32" s="68">
        <f t="shared" si="7"/>
        <v>69.811666666666667</v>
      </c>
      <c r="AH32" s="25">
        <v>83.67</v>
      </c>
      <c r="AI32" s="25">
        <v>57.14</v>
      </c>
      <c r="AJ32" s="25">
        <v>73.47</v>
      </c>
      <c r="AK32" s="28">
        <f t="shared" si="8"/>
        <v>71.426666666666662</v>
      </c>
      <c r="AL32" s="25">
        <v>55.1</v>
      </c>
      <c r="AM32" s="25">
        <v>61.22</v>
      </c>
      <c r="AN32" s="28">
        <f t="shared" si="9"/>
        <v>58.16</v>
      </c>
      <c r="AO32" s="25">
        <v>68.37</v>
      </c>
      <c r="AP32" s="25">
        <v>59.18</v>
      </c>
      <c r="AQ32" s="28">
        <f t="shared" si="10"/>
        <v>63.775000000000006</v>
      </c>
      <c r="AR32" s="25">
        <v>73.47</v>
      </c>
      <c r="AS32" s="25">
        <v>75.510000000000005</v>
      </c>
      <c r="AT32" s="25">
        <v>56.12</v>
      </c>
      <c r="AU32" s="25">
        <v>39.799999999999997</v>
      </c>
      <c r="AV32" s="25">
        <v>52.04</v>
      </c>
      <c r="AW32" s="28">
        <f t="shared" si="11"/>
        <v>45.92</v>
      </c>
      <c r="AX32" s="25">
        <v>50</v>
      </c>
      <c r="AY32" s="25">
        <v>53.06</v>
      </c>
      <c r="AZ32" s="25">
        <v>47.96</v>
      </c>
      <c r="BA32" s="25">
        <v>69.39</v>
      </c>
      <c r="BB32" s="28">
        <f t="shared" si="12"/>
        <v>55.102500000000006</v>
      </c>
      <c r="BC32" s="25">
        <v>64.290000000000006</v>
      </c>
      <c r="BD32" s="25">
        <v>18.37</v>
      </c>
      <c r="BE32" s="28">
        <f t="shared" si="13"/>
        <v>34.085000000000001</v>
      </c>
      <c r="BF32" s="25">
        <v>36.729999999999997</v>
      </c>
      <c r="BG32" s="25">
        <v>68.37</v>
      </c>
      <c r="BH32" s="25">
        <v>22.45</v>
      </c>
      <c r="BI32" s="68">
        <f t="shared" si="14"/>
        <v>55.093263888888892</v>
      </c>
      <c r="BJ32" s="84">
        <v>12.96</v>
      </c>
      <c r="BK32" s="74">
        <v>27.78</v>
      </c>
      <c r="BL32" s="74">
        <v>33.33</v>
      </c>
      <c r="BM32" s="74">
        <v>18.52</v>
      </c>
      <c r="BN32" s="73">
        <f t="shared" si="15"/>
        <v>25.924999999999997</v>
      </c>
      <c r="BO32" s="33">
        <f t="shared" si="16"/>
        <v>22.221666666666664</v>
      </c>
      <c r="BP32" s="81">
        <v>71.599999999999994</v>
      </c>
      <c r="BQ32" s="25">
        <v>33.950000000000003</v>
      </c>
      <c r="BR32" s="25">
        <v>48.15</v>
      </c>
      <c r="BS32" s="25">
        <v>35.19</v>
      </c>
      <c r="BT32" s="73">
        <f t="shared" si="17"/>
        <v>41.67</v>
      </c>
      <c r="BU32" s="33">
        <f t="shared" si="18"/>
        <v>49.073333333333331</v>
      </c>
      <c r="BV32" s="81">
        <v>58.16</v>
      </c>
      <c r="BW32" s="25">
        <v>47.96</v>
      </c>
      <c r="BX32" s="25">
        <v>30.61</v>
      </c>
      <c r="BY32" s="25">
        <v>71.430000000000007</v>
      </c>
      <c r="BZ32" s="28">
        <f t="shared" si="19"/>
        <v>51.02</v>
      </c>
      <c r="CA32" s="25">
        <v>67.349999999999994</v>
      </c>
      <c r="CB32" s="49">
        <v>21.43</v>
      </c>
      <c r="CC32" s="28">
        <f t="shared" si="20"/>
        <v>44.39</v>
      </c>
      <c r="CD32" s="33">
        <f t="shared" si="21"/>
        <v>50.382500000000007</v>
      </c>
    </row>
    <row r="33" spans="1:82" x14ac:dyDescent="0.25">
      <c r="A33" s="20" t="s">
        <v>29</v>
      </c>
      <c r="B33" s="25">
        <v>74.39</v>
      </c>
      <c r="C33" s="25">
        <v>50</v>
      </c>
      <c r="D33" s="25">
        <v>47.56</v>
      </c>
      <c r="E33" s="28">
        <f t="shared" si="0"/>
        <v>57.316666666666663</v>
      </c>
      <c r="F33" s="25">
        <v>69.510000000000005</v>
      </c>
      <c r="G33" s="25">
        <v>53.66</v>
      </c>
      <c r="H33" s="28">
        <f t="shared" si="1"/>
        <v>61.585000000000001</v>
      </c>
      <c r="I33" s="25">
        <v>59.76</v>
      </c>
      <c r="J33" s="25">
        <v>52.44</v>
      </c>
      <c r="K33" s="25">
        <v>47.56</v>
      </c>
      <c r="L33" s="28">
        <f t="shared" si="2"/>
        <v>53.25333333333333</v>
      </c>
      <c r="M33" s="25">
        <v>62.2</v>
      </c>
      <c r="N33" s="25">
        <v>63.41</v>
      </c>
      <c r="O33" s="25">
        <v>56.1</v>
      </c>
      <c r="P33" s="25">
        <v>81.709999999999994</v>
      </c>
      <c r="Q33" s="68">
        <f t="shared" si="3"/>
        <v>62.225000000000001</v>
      </c>
      <c r="R33" s="25">
        <v>75.09</v>
      </c>
      <c r="S33" s="25">
        <v>51.25</v>
      </c>
      <c r="T33" s="25">
        <v>57.3</v>
      </c>
      <c r="U33" s="28">
        <f t="shared" si="4"/>
        <v>61.213333333333331</v>
      </c>
      <c r="V33" s="25">
        <v>73.67</v>
      </c>
      <c r="W33" s="25">
        <v>54.45</v>
      </c>
      <c r="X33" s="28">
        <f t="shared" si="5"/>
        <v>64.06</v>
      </c>
      <c r="Y33" s="25">
        <v>64.06</v>
      </c>
      <c r="Z33" s="25">
        <v>51.96</v>
      </c>
      <c r="AA33" s="25">
        <v>57.3</v>
      </c>
      <c r="AB33" s="28">
        <f t="shared" si="6"/>
        <v>57.773333333333333</v>
      </c>
      <c r="AC33" s="25">
        <v>62.63</v>
      </c>
      <c r="AD33" s="25">
        <v>81.489999999999995</v>
      </c>
      <c r="AE33" s="25">
        <v>79</v>
      </c>
      <c r="AF33" s="25">
        <v>82.21</v>
      </c>
      <c r="AG33" s="68">
        <f t="shared" si="7"/>
        <v>69.768095238095242</v>
      </c>
      <c r="AH33" s="25">
        <v>54.24</v>
      </c>
      <c r="AI33" s="25">
        <v>47.18</v>
      </c>
      <c r="AJ33" s="25">
        <v>42.37</v>
      </c>
      <c r="AK33" s="28">
        <f t="shared" si="8"/>
        <v>47.93</v>
      </c>
      <c r="AL33" s="25">
        <v>60.17</v>
      </c>
      <c r="AM33" s="25">
        <v>55.08</v>
      </c>
      <c r="AN33" s="28">
        <f t="shared" si="9"/>
        <v>57.625</v>
      </c>
      <c r="AO33" s="25">
        <v>60.59</v>
      </c>
      <c r="AP33" s="25">
        <v>63.28</v>
      </c>
      <c r="AQ33" s="28">
        <f t="shared" si="10"/>
        <v>61.935000000000002</v>
      </c>
      <c r="AR33" s="25">
        <v>50.14</v>
      </c>
      <c r="AS33" s="25">
        <v>74.58</v>
      </c>
      <c r="AT33" s="25">
        <v>59.46</v>
      </c>
      <c r="AU33" s="25">
        <v>54.1</v>
      </c>
      <c r="AV33" s="25">
        <v>57.49</v>
      </c>
      <c r="AW33" s="28">
        <f t="shared" si="11"/>
        <v>55.795000000000002</v>
      </c>
      <c r="AX33" s="25">
        <v>40.96</v>
      </c>
      <c r="AY33" s="25">
        <v>40.11</v>
      </c>
      <c r="AZ33" s="25">
        <v>46.89</v>
      </c>
      <c r="BA33" s="25">
        <v>54.8</v>
      </c>
      <c r="BB33" s="28">
        <f t="shared" si="12"/>
        <v>45.69</v>
      </c>
      <c r="BC33" s="25">
        <v>34.32</v>
      </c>
      <c r="BD33" s="25">
        <v>16.670000000000002</v>
      </c>
      <c r="BE33" s="28">
        <f t="shared" si="13"/>
        <v>33.412500000000009</v>
      </c>
      <c r="BF33" s="25">
        <v>30.08</v>
      </c>
      <c r="BG33" s="25">
        <v>48.16</v>
      </c>
      <c r="BH33" s="25">
        <v>45.48</v>
      </c>
      <c r="BI33" s="68">
        <f t="shared" si="14"/>
        <v>50.857291666666669</v>
      </c>
      <c r="BJ33" s="84">
        <v>64.02</v>
      </c>
      <c r="BK33" s="74">
        <v>48.17</v>
      </c>
      <c r="BL33" s="74">
        <v>32.32</v>
      </c>
      <c r="BM33" s="74">
        <v>10.37</v>
      </c>
      <c r="BN33" s="73">
        <f t="shared" si="15"/>
        <v>21.344999999999999</v>
      </c>
      <c r="BO33" s="33">
        <f t="shared" si="16"/>
        <v>44.511666666666663</v>
      </c>
      <c r="BP33" s="81">
        <v>56.41</v>
      </c>
      <c r="BQ33" s="25">
        <v>38.43</v>
      </c>
      <c r="BR33" s="25">
        <v>45.02</v>
      </c>
      <c r="BS33" s="25">
        <v>31.67</v>
      </c>
      <c r="BT33" s="73">
        <f t="shared" si="17"/>
        <v>38.344999999999999</v>
      </c>
      <c r="BU33" s="33">
        <f t="shared" si="18"/>
        <v>44.395000000000003</v>
      </c>
      <c r="BV33" s="81">
        <v>47.88</v>
      </c>
      <c r="BW33" s="25">
        <v>44.63</v>
      </c>
      <c r="BX33" s="25">
        <v>36.58</v>
      </c>
      <c r="BY33" s="25">
        <v>71.47</v>
      </c>
      <c r="BZ33" s="28">
        <f t="shared" si="19"/>
        <v>54.024999999999999</v>
      </c>
      <c r="CA33" s="25">
        <v>53.39</v>
      </c>
      <c r="CB33" s="49">
        <v>26.55</v>
      </c>
      <c r="CC33" s="28">
        <f t="shared" si="20"/>
        <v>39.97</v>
      </c>
      <c r="CD33" s="33">
        <f t="shared" si="21"/>
        <v>46.626249999999999</v>
      </c>
    </row>
    <row r="34" spans="1:82" x14ac:dyDescent="0.25">
      <c r="A34" s="20" t="s">
        <v>30</v>
      </c>
      <c r="B34" s="25">
        <v>92.86</v>
      </c>
      <c r="C34" s="25">
        <v>64.290000000000006</v>
      </c>
      <c r="D34" s="25">
        <v>78.569999999999993</v>
      </c>
      <c r="E34" s="28">
        <f t="shared" si="0"/>
        <v>78.573333333333338</v>
      </c>
      <c r="F34" s="25">
        <v>78.569999999999993</v>
      </c>
      <c r="G34" s="25">
        <v>64.290000000000006</v>
      </c>
      <c r="H34" s="28">
        <f t="shared" si="1"/>
        <v>71.430000000000007</v>
      </c>
      <c r="I34" s="25">
        <v>71.430000000000007</v>
      </c>
      <c r="J34" s="25">
        <v>71.430000000000007</v>
      </c>
      <c r="K34" s="25">
        <v>57.14</v>
      </c>
      <c r="L34" s="28">
        <f t="shared" si="2"/>
        <v>66.666666666666671</v>
      </c>
      <c r="M34" s="25">
        <v>39.29</v>
      </c>
      <c r="N34" s="25">
        <v>42.86</v>
      </c>
      <c r="O34" s="25">
        <v>85.71</v>
      </c>
      <c r="P34" s="25">
        <v>100</v>
      </c>
      <c r="Q34" s="68">
        <f t="shared" si="3"/>
        <v>69.218571428571423</v>
      </c>
      <c r="R34" s="25">
        <v>70</v>
      </c>
      <c r="S34" s="25">
        <v>48.75</v>
      </c>
      <c r="T34" s="25">
        <v>58.75</v>
      </c>
      <c r="U34" s="28">
        <f t="shared" si="4"/>
        <v>59.166666666666664</v>
      </c>
      <c r="V34" s="25">
        <v>55</v>
      </c>
      <c r="W34" s="25">
        <v>63.75</v>
      </c>
      <c r="X34" s="28">
        <f t="shared" si="5"/>
        <v>59.375</v>
      </c>
      <c r="Y34" s="25">
        <v>52.5</v>
      </c>
      <c r="Z34" s="25">
        <v>58.75</v>
      </c>
      <c r="AA34" s="25">
        <v>68.75</v>
      </c>
      <c r="AB34" s="28">
        <f t="shared" si="6"/>
        <v>60</v>
      </c>
      <c r="AC34" s="25">
        <v>65</v>
      </c>
      <c r="AD34" s="25">
        <v>75</v>
      </c>
      <c r="AE34" s="25">
        <v>72.5</v>
      </c>
      <c r="AF34" s="25">
        <v>75.83</v>
      </c>
      <c r="AG34" s="68">
        <f t="shared" si="7"/>
        <v>66.695952380952377</v>
      </c>
      <c r="AH34" s="25">
        <v>74.599999999999994</v>
      </c>
      <c r="AI34" s="25">
        <v>68.25</v>
      </c>
      <c r="AJ34" s="25">
        <v>42.86</v>
      </c>
      <c r="AK34" s="28">
        <f t="shared" si="8"/>
        <v>61.903333333333329</v>
      </c>
      <c r="AL34" s="25">
        <v>80.95</v>
      </c>
      <c r="AM34" s="25">
        <v>58.73</v>
      </c>
      <c r="AN34" s="28">
        <f t="shared" si="9"/>
        <v>69.84</v>
      </c>
      <c r="AO34" s="25">
        <v>78.569999999999993</v>
      </c>
      <c r="AP34" s="25">
        <v>74.599999999999994</v>
      </c>
      <c r="AQ34" s="28">
        <f t="shared" si="10"/>
        <v>76.584999999999994</v>
      </c>
      <c r="AR34" s="25">
        <v>50</v>
      </c>
      <c r="AS34" s="25">
        <v>63.49</v>
      </c>
      <c r="AT34" s="25">
        <v>72.22</v>
      </c>
      <c r="AU34" s="25">
        <v>56.35</v>
      </c>
      <c r="AV34" s="25">
        <v>63.49</v>
      </c>
      <c r="AW34" s="28">
        <f t="shared" si="11"/>
        <v>59.92</v>
      </c>
      <c r="AX34" s="25">
        <v>50.79</v>
      </c>
      <c r="AY34" s="25">
        <v>44.44</v>
      </c>
      <c r="AZ34" s="25">
        <v>65.08</v>
      </c>
      <c r="BA34" s="25">
        <v>47.62</v>
      </c>
      <c r="BB34" s="28">
        <f t="shared" si="12"/>
        <v>51.982500000000002</v>
      </c>
      <c r="BC34" s="25">
        <v>33.33</v>
      </c>
      <c r="BD34" s="25">
        <v>20.63</v>
      </c>
      <c r="BE34" s="28">
        <f t="shared" si="13"/>
        <v>26.237499999999997</v>
      </c>
      <c r="BF34" s="25">
        <v>31.75</v>
      </c>
      <c r="BG34" s="25">
        <v>65.08</v>
      </c>
      <c r="BH34" s="25">
        <v>47.62</v>
      </c>
      <c r="BI34" s="68">
        <f t="shared" si="14"/>
        <v>56.385694444444447</v>
      </c>
      <c r="BJ34" s="84">
        <v>60.71</v>
      </c>
      <c r="BK34" s="74">
        <v>57.14</v>
      </c>
      <c r="BL34" s="74">
        <v>50</v>
      </c>
      <c r="BM34" s="74">
        <v>39.29</v>
      </c>
      <c r="BN34" s="73">
        <f t="shared" si="15"/>
        <v>44.644999999999996</v>
      </c>
      <c r="BO34" s="33">
        <f t="shared" si="16"/>
        <v>54.164999999999999</v>
      </c>
      <c r="BP34" s="81">
        <v>65.63</v>
      </c>
      <c r="BQ34" s="25">
        <v>46.88</v>
      </c>
      <c r="BR34" s="25">
        <v>36.25</v>
      </c>
      <c r="BS34" s="25">
        <v>20</v>
      </c>
      <c r="BT34" s="73">
        <f t="shared" si="17"/>
        <v>28.125</v>
      </c>
      <c r="BU34" s="33">
        <f t="shared" si="18"/>
        <v>46.87833333333333</v>
      </c>
      <c r="BV34" s="81">
        <v>64.290000000000006</v>
      </c>
      <c r="BW34" s="25">
        <v>60.32</v>
      </c>
      <c r="BX34" s="25">
        <v>42.86</v>
      </c>
      <c r="BY34" s="25">
        <v>77.78</v>
      </c>
      <c r="BZ34" s="28">
        <f t="shared" si="19"/>
        <v>60.32</v>
      </c>
      <c r="CA34" s="25">
        <v>47.62</v>
      </c>
      <c r="CB34" s="49">
        <v>32.54</v>
      </c>
      <c r="CC34" s="28">
        <f t="shared" si="20"/>
        <v>40.08</v>
      </c>
      <c r="CD34" s="33">
        <f t="shared" si="21"/>
        <v>56.252499999999998</v>
      </c>
    </row>
    <row r="35" spans="1:82" x14ac:dyDescent="0.25">
      <c r="A35" s="20" t="s">
        <v>31</v>
      </c>
      <c r="B35" s="25">
        <v>61.67</v>
      </c>
      <c r="C35" s="25">
        <v>33.89</v>
      </c>
      <c r="D35" s="25">
        <v>37.22</v>
      </c>
      <c r="E35" s="28">
        <f t="shared" si="0"/>
        <v>44.26</v>
      </c>
      <c r="F35" s="25">
        <v>62.78</v>
      </c>
      <c r="G35" s="25">
        <v>40.56</v>
      </c>
      <c r="H35" s="28">
        <f t="shared" si="1"/>
        <v>51.67</v>
      </c>
      <c r="I35" s="25">
        <v>72.22</v>
      </c>
      <c r="J35" s="25">
        <v>57.78</v>
      </c>
      <c r="K35" s="25">
        <v>30.56</v>
      </c>
      <c r="L35" s="28">
        <f t="shared" si="2"/>
        <v>53.52</v>
      </c>
      <c r="M35" s="25">
        <v>64.17</v>
      </c>
      <c r="N35" s="25">
        <v>65.56</v>
      </c>
      <c r="O35" s="25">
        <v>81.67</v>
      </c>
      <c r="P35" s="25">
        <v>80.930000000000007</v>
      </c>
      <c r="Q35" s="68">
        <f t="shared" si="3"/>
        <v>63.111428571428576</v>
      </c>
      <c r="R35" s="25">
        <v>74.03</v>
      </c>
      <c r="S35" s="25">
        <v>53.68</v>
      </c>
      <c r="T35" s="25">
        <v>51.52</v>
      </c>
      <c r="U35" s="28">
        <f t="shared" si="4"/>
        <v>59.743333333333339</v>
      </c>
      <c r="V35" s="25">
        <v>76.62</v>
      </c>
      <c r="W35" s="25">
        <v>49.78</v>
      </c>
      <c r="X35" s="28">
        <f t="shared" si="5"/>
        <v>63.2</v>
      </c>
      <c r="Y35" s="25">
        <v>79.44</v>
      </c>
      <c r="Z35" s="25">
        <v>43.72</v>
      </c>
      <c r="AA35" s="25">
        <v>59.31</v>
      </c>
      <c r="AB35" s="28">
        <f t="shared" si="6"/>
        <v>60.823333333333331</v>
      </c>
      <c r="AC35" s="25">
        <v>80.739999999999995</v>
      </c>
      <c r="AD35" s="25">
        <v>86.15</v>
      </c>
      <c r="AE35" s="25">
        <v>87.88</v>
      </c>
      <c r="AF35" s="25">
        <v>88.46</v>
      </c>
      <c r="AG35" s="68">
        <f t="shared" si="7"/>
        <v>75.2852380952381</v>
      </c>
      <c r="AH35" s="25">
        <v>55.25</v>
      </c>
      <c r="AI35" s="25">
        <v>31.05</v>
      </c>
      <c r="AJ35" s="25">
        <v>50.23</v>
      </c>
      <c r="AK35" s="28">
        <f t="shared" si="8"/>
        <v>45.51</v>
      </c>
      <c r="AL35" s="25">
        <v>60.27</v>
      </c>
      <c r="AM35" s="25">
        <v>43.38</v>
      </c>
      <c r="AN35" s="28">
        <f t="shared" si="9"/>
        <v>51.825000000000003</v>
      </c>
      <c r="AO35" s="25">
        <v>68.489999999999995</v>
      </c>
      <c r="AP35" s="25">
        <v>49.32</v>
      </c>
      <c r="AQ35" s="28">
        <f t="shared" si="10"/>
        <v>58.905000000000001</v>
      </c>
      <c r="AR35" s="25">
        <v>61.42</v>
      </c>
      <c r="AS35" s="25">
        <v>62.1</v>
      </c>
      <c r="AT35" s="25">
        <v>52.74</v>
      </c>
      <c r="AU35" s="25">
        <v>69.86</v>
      </c>
      <c r="AV35" s="25">
        <v>46.12</v>
      </c>
      <c r="AW35" s="28">
        <f t="shared" si="11"/>
        <v>57.989999999999995</v>
      </c>
      <c r="AX35" s="25">
        <v>48.17</v>
      </c>
      <c r="AY35" s="25">
        <v>47.49</v>
      </c>
      <c r="AZ35" s="25">
        <v>57.53</v>
      </c>
      <c r="BA35" s="25">
        <v>61.19</v>
      </c>
      <c r="BB35" s="28">
        <f t="shared" si="12"/>
        <v>53.594999999999999</v>
      </c>
      <c r="BC35" s="25">
        <v>41.1</v>
      </c>
      <c r="BD35" s="25">
        <v>14.61</v>
      </c>
      <c r="BE35" s="28">
        <f t="shared" si="13"/>
        <v>27.4175</v>
      </c>
      <c r="BF35" s="25">
        <v>35.619999999999997</v>
      </c>
      <c r="BG35" s="25">
        <v>65.069999999999993</v>
      </c>
      <c r="BH35" s="25">
        <v>35.159999999999997</v>
      </c>
      <c r="BI35" s="68">
        <f t="shared" si="14"/>
        <v>50.612708333333337</v>
      </c>
      <c r="BJ35" s="84">
        <v>55.56</v>
      </c>
      <c r="BK35" s="74">
        <v>25.28</v>
      </c>
      <c r="BL35" s="74">
        <v>31.94</v>
      </c>
      <c r="BM35" s="74">
        <v>24.72</v>
      </c>
      <c r="BN35" s="73">
        <f t="shared" si="15"/>
        <v>28.33</v>
      </c>
      <c r="BO35" s="33">
        <f t="shared" si="16"/>
        <v>36.39</v>
      </c>
      <c r="BP35" s="81">
        <v>75.760000000000005</v>
      </c>
      <c r="BQ35" s="25">
        <v>40.479999999999997</v>
      </c>
      <c r="BR35" s="25">
        <v>49.57</v>
      </c>
      <c r="BS35" s="25">
        <v>30.95</v>
      </c>
      <c r="BT35" s="73">
        <f t="shared" si="17"/>
        <v>40.26</v>
      </c>
      <c r="BU35" s="33">
        <f t="shared" si="18"/>
        <v>52.166666666666664</v>
      </c>
      <c r="BV35" s="81">
        <v>61.19</v>
      </c>
      <c r="BW35" s="25">
        <v>41.78</v>
      </c>
      <c r="BX35" s="25">
        <v>29.91</v>
      </c>
      <c r="BY35" s="25">
        <v>77.63</v>
      </c>
      <c r="BZ35" s="28">
        <f t="shared" si="19"/>
        <v>53.769999999999996</v>
      </c>
      <c r="CA35" s="25">
        <v>41.1</v>
      </c>
      <c r="CB35" s="49">
        <v>31.28</v>
      </c>
      <c r="CC35" s="28">
        <f t="shared" si="20"/>
        <v>36.19</v>
      </c>
      <c r="CD35" s="33">
        <f t="shared" si="21"/>
        <v>48.232500000000002</v>
      </c>
    </row>
    <row r="36" spans="1:82" x14ac:dyDescent="0.25">
      <c r="A36" s="20" t="s">
        <v>32</v>
      </c>
      <c r="B36" s="25">
        <v>81.63</v>
      </c>
      <c r="C36" s="25">
        <v>74.489999999999995</v>
      </c>
      <c r="D36" s="25">
        <v>63.27</v>
      </c>
      <c r="E36" s="28">
        <f t="shared" si="0"/>
        <v>73.13000000000001</v>
      </c>
      <c r="F36" s="25">
        <v>63.27</v>
      </c>
      <c r="G36" s="25">
        <v>64.290000000000006</v>
      </c>
      <c r="H36" s="28">
        <f t="shared" si="1"/>
        <v>63.78</v>
      </c>
      <c r="I36" s="25">
        <v>69.900000000000006</v>
      </c>
      <c r="J36" s="25">
        <v>65.31</v>
      </c>
      <c r="K36" s="25">
        <v>65.31</v>
      </c>
      <c r="L36" s="28">
        <f t="shared" si="2"/>
        <v>66.84</v>
      </c>
      <c r="M36" s="25">
        <v>63.78</v>
      </c>
      <c r="N36" s="25">
        <v>78.569999999999993</v>
      </c>
      <c r="O36" s="25">
        <v>67.349999999999994</v>
      </c>
      <c r="P36" s="25">
        <v>71.430000000000007</v>
      </c>
      <c r="Q36" s="68">
        <f t="shared" si="3"/>
        <v>69.268571428571434</v>
      </c>
      <c r="R36" s="25">
        <v>76.22</v>
      </c>
      <c r="S36" s="25">
        <v>55.49</v>
      </c>
      <c r="T36" s="25">
        <v>54.88</v>
      </c>
      <c r="U36" s="28">
        <f t="shared" si="4"/>
        <v>62.196666666666665</v>
      </c>
      <c r="V36" s="25">
        <v>76.22</v>
      </c>
      <c r="W36" s="25">
        <v>50</v>
      </c>
      <c r="X36" s="28">
        <f t="shared" si="5"/>
        <v>63.11</v>
      </c>
      <c r="Y36" s="25">
        <v>74.39</v>
      </c>
      <c r="Z36" s="25">
        <v>59.15</v>
      </c>
      <c r="AA36" s="25">
        <v>51.83</v>
      </c>
      <c r="AB36" s="28">
        <f t="shared" si="6"/>
        <v>61.79</v>
      </c>
      <c r="AC36" s="25">
        <v>64.63</v>
      </c>
      <c r="AD36" s="25">
        <v>70.73</v>
      </c>
      <c r="AE36" s="25">
        <v>76.22</v>
      </c>
      <c r="AF36" s="25">
        <v>79.67</v>
      </c>
      <c r="AG36" s="68">
        <f t="shared" si="7"/>
        <v>68.335238095238097</v>
      </c>
      <c r="AH36" s="25">
        <v>69.39</v>
      </c>
      <c r="AI36" s="25">
        <v>51.7</v>
      </c>
      <c r="AJ36" s="25">
        <v>59.86</v>
      </c>
      <c r="AK36" s="28">
        <f t="shared" si="8"/>
        <v>60.316666666666663</v>
      </c>
      <c r="AL36" s="25">
        <v>62.59</v>
      </c>
      <c r="AM36" s="25">
        <v>52.38</v>
      </c>
      <c r="AN36" s="28">
        <f t="shared" si="9"/>
        <v>57.484999999999999</v>
      </c>
      <c r="AO36" s="25">
        <v>64.63</v>
      </c>
      <c r="AP36" s="25">
        <v>49.66</v>
      </c>
      <c r="AQ36" s="28">
        <f t="shared" si="10"/>
        <v>57.144999999999996</v>
      </c>
      <c r="AR36" s="25">
        <v>59.18</v>
      </c>
      <c r="AS36" s="25">
        <v>63.95</v>
      </c>
      <c r="AT36" s="25">
        <v>56.8</v>
      </c>
      <c r="AU36" s="25">
        <v>59.52</v>
      </c>
      <c r="AV36" s="25">
        <v>65.989999999999995</v>
      </c>
      <c r="AW36" s="28">
        <f t="shared" si="11"/>
        <v>62.754999999999995</v>
      </c>
      <c r="AX36" s="25">
        <v>45.58</v>
      </c>
      <c r="AY36" s="25">
        <v>45.92</v>
      </c>
      <c r="AZ36" s="25">
        <v>55.1</v>
      </c>
      <c r="BA36" s="25">
        <v>57.82</v>
      </c>
      <c r="BB36" s="28">
        <f t="shared" si="12"/>
        <v>51.104999999999997</v>
      </c>
      <c r="BC36" s="25">
        <v>50</v>
      </c>
      <c r="BD36" s="25">
        <v>26.53</v>
      </c>
      <c r="BE36" s="28">
        <f t="shared" si="13"/>
        <v>33.06</v>
      </c>
      <c r="BF36" s="25">
        <v>39.119999999999997</v>
      </c>
      <c r="BG36" s="25">
        <v>54.76</v>
      </c>
      <c r="BH36" s="25">
        <v>35.369999999999997</v>
      </c>
      <c r="BI36" s="68">
        <f t="shared" si="14"/>
        <v>52.587222222222216</v>
      </c>
      <c r="BJ36" s="84">
        <v>53.57</v>
      </c>
      <c r="BK36" s="74">
        <v>47.96</v>
      </c>
      <c r="BL36" s="74">
        <v>54.59</v>
      </c>
      <c r="BM36" s="74">
        <v>44.9</v>
      </c>
      <c r="BN36" s="73">
        <f t="shared" si="15"/>
        <v>49.745000000000005</v>
      </c>
      <c r="BO36" s="33">
        <f t="shared" si="16"/>
        <v>50.425000000000004</v>
      </c>
      <c r="BP36" s="81">
        <v>50.3</v>
      </c>
      <c r="BQ36" s="25">
        <v>50.3</v>
      </c>
      <c r="BR36" s="25">
        <v>42.99</v>
      </c>
      <c r="BS36" s="25">
        <v>24.09</v>
      </c>
      <c r="BT36" s="73">
        <f t="shared" si="17"/>
        <v>33.54</v>
      </c>
      <c r="BU36" s="33">
        <f t="shared" si="18"/>
        <v>44.713333333333331</v>
      </c>
      <c r="BV36" s="81">
        <v>60.88</v>
      </c>
      <c r="BW36" s="25">
        <v>48.64</v>
      </c>
      <c r="BX36" s="25">
        <v>32.99</v>
      </c>
      <c r="BY36" s="25">
        <v>68.709999999999994</v>
      </c>
      <c r="BZ36" s="28">
        <f t="shared" si="19"/>
        <v>50.849999999999994</v>
      </c>
      <c r="CA36" s="25">
        <v>44.22</v>
      </c>
      <c r="CB36" s="49">
        <v>30.61</v>
      </c>
      <c r="CC36" s="28">
        <f t="shared" si="20"/>
        <v>37.414999999999999</v>
      </c>
      <c r="CD36" s="33">
        <f t="shared" si="21"/>
        <v>49.446249999999999</v>
      </c>
    </row>
    <row r="37" spans="1:82" x14ac:dyDescent="0.25">
      <c r="A37" s="20" t="s">
        <v>51</v>
      </c>
      <c r="B37" s="25">
        <v>75.81</v>
      </c>
      <c r="C37" s="25">
        <v>38.71</v>
      </c>
      <c r="D37" s="25">
        <v>51.61</v>
      </c>
      <c r="E37" s="28">
        <f t="shared" si="0"/>
        <v>55.376666666666665</v>
      </c>
      <c r="F37" s="25">
        <v>75.81</v>
      </c>
      <c r="G37" s="25">
        <v>43.55</v>
      </c>
      <c r="H37" s="28">
        <f t="shared" si="1"/>
        <v>59.68</v>
      </c>
      <c r="I37" s="25">
        <v>76.61</v>
      </c>
      <c r="J37" s="25">
        <v>37.1</v>
      </c>
      <c r="K37" s="25">
        <v>32.26</v>
      </c>
      <c r="L37" s="28">
        <f t="shared" si="2"/>
        <v>48.656666666666666</v>
      </c>
      <c r="M37" s="25">
        <v>85.48</v>
      </c>
      <c r="N37" s="25">
        <v>83.87</v>
      </c>
      <c r="O37" s="25">
        <v>87.1</v>
      </c>
      <c r="P37" s="25">
        <v>83.33</v>
      </c>
      <c r="Q37" s="68">
        <f t="shared" si="3"/>
        <v>71.927619047619046</v>
      </c>
      <c r="R37" s="25">
        <v>81.13</v>
      </c>
      <c r="S37" s="25">
        <v>62.26</v>
      </c>
      <c r="T37" s="25">
        <v>62.26</v>
      </c>
      <c r="U37" s="28">
        <f t="shared" si="4"/>
        <v>68.55</v>
      </c>
      <c r="V37" s="25">
        <v>77.36</v>
      </c>
      <c r="W37" s="25">
        <v>75.47</v>
      </c>
      <c r="X37" s="28">
        <f t="shared" si="5"/>
        <v>76.414999999999992</v>
      </c>
      <c r="Y37" s="25">
        <v>84.91</v>
      </c>
      <c r="Z37" s="25">
        <v>56.6</v>
      </c>
      <c r="AA37" s="25">
        <v>52.83</v>
      </c>
      <c r="AB37" s="28">
        <f t="shared" si="6"/>
        <v>64.779999999999987</v>
      </c>
      <c r="AC37" s="25">
        <v>66.98</v>
      </c>
      <c r="AD37" s="25">
        <v>79.25</v>
      </c>
      <c r="AE37" s="25">
        <v>92.45</v>
      </c>
      <c r="AF37" s="25">
        <v>80.5</v>
      </c>
      <c r="AG37" s="68">
        <f t="shared" si="7"/>
        <v>75.560714285714283</v>
      </c>
      <c r="AH37" s="25">
        <v>69</v>
      </c>
      <c r="AI37" s="25">
        <v>45</v>
      </c>
      <c r="AJ37" s="25">
        <v>44</v>
      </c>
      <c r="AK37" s="28">
        <f t="shared" si="8"/>
        <v>52.666666666666664</v>
      </c>
      <c r="AL37" s="25">
        <v>61</v>
      </c>
      <c r="AM37" s="25">
        <v>46</v>
      </c>
      <c r="AN37" s="28">
        <f t="shared" si="9"/>
        <v>53.5</v>
      </c>
      <c r="AO37" s="25">
        <v>87</v>
      </c>
      <c r="AP37" s="25">
        <v>41</v>
      </c>
      <c r="AQ37" s="28">
        <f t="shared" si="10"/>
        <v>64</v>
      </c>
      <c r="AR37" s="25">
        <v>57.5</v>
      </c>
      <c r="AS37" s="25">
        <v>79</v>
      </c>
      <c r="AT37" s="25">
        <v>57.5</v>
      </c>
      <c r="AU37" s="25">
        <v>61.5</v>
      </c>
      <c r="AV37" s="25">
        <v>38.5</v>
      </c>
      <c r="AW37" s="28">
        <f t="shared" si="11"/>
        <v>50</v>
      </c>
      <c r="AX37" s="25">
        <v>41.5</v>
      </c>
      <c r="AY37" s="25">
        <v>39.5</v>
      </c>
      <c r="AZ37" s="25">
        <v>44</v>
      </c>
      <c r="BA37" s="25">
        <v>50</v>
      </c>
      <c r="BB37" s="28">
        <f t="shared" si="12"/>
        <v>43.75</v>
      </c>
      <c r="BC37" s="25">
        <v>23</v>
      </c>
      <c r="BD37" s="25">
        <v>10</v>
      </c>
      <c r="BE37" s="28">
        <f t="shared" si="13"/>
        <v>27.3825</v>
      </c>
      <c r="BF37" s="25">
        <v>21.5</v>
      </c>
      <c r="BG37" s="25">
        <v>54</v>
      </c>
      <c r="BH37" s="25">
        <v>26</v>
      </c>
      <c r="BI37" s="68">
        <f t="shared" si="14"/>
        <v>48.899930555555557</v>
      </c>
      <c r="BJ37" s="84">
        <v>76.61</v>
      </c>
      <c r="BK37" s="74">
        <v>28.23</v>
      </c>
      <c r="BL37" s="74">
        <v>29.03</v>
      </c>
      <c r="BM37" s="74">
        <v>22.58</v>
      </c>
      <c r="BN37" s="73">
        <f t="shared" si="15"/>
        <v>25.805</v>
      </c>
      <c r="BO37" s="33">
        <f t="shared" si="16"/>
        <v>43.548333333333339</v>
      </c>
      <c r="BP37" s="81">
        <v>69.81</v>
      </c>
      <c r="BQ37" s="25">
        <v>46.23</v>
      </c>
      <c r="BR37" s="25">
        <v>41.51</v>
      </c>
      <c r="BS37" s="25">
        <v>30.19</v>
      </c>
      <c r="BT37" s="73">
        <f t="shared" si="17"/>
        <v>35.85</v>
      </c>
      <c r="BU37" s="33">
        <f t="shared" si="18"/>
        <v>50.629999999999995</v>
      </c>
      <c r="BV37" s="81">
        <v>57.5</v>
      </c>
      <c r="BW37" s="25">
        <v>47.5</v>
      </c>
      <c r="BX37" s="25">
        <v>24</v>
      </c>
      <c r="BY37" s="25">
        <v>75</v>
      </c>
      <c r="BZ37" s="28">
        <f t="shared" si="19"/>
        <v>49.5</v>
      </c>
      <c r="CA37" s="25">
        <v>37</v>
      </c>
      <c r="CB37" s="49">
        <v>21</v>
      </c>
      <c r="CC37" s="28">
        <f t="shared" si="20"/>
        <v>29</v>
      </c>
      <c r="CD37" s="33">
        <f t="shared" si="21"/>
        <v>45.875</v>
      </c>
    </row>
    <row r="38" spans="1:82" x14ac:dyDescent="0.25">
      <c r="A38" s="20" t="s">
        <v>33</v>
      </c>
      <c r="B38" s="25">
        <v>68.92</v>
      </c>
      <c r="C38" s="25">
        <v>47.75</v>
      </c>
      <c r="D38" s="25">
        <v>60.36</v>
      </c>
      <c r="E38" s="28">
        <f t="shared" si="0"/>
        <v>59.01</v>
      </c>
      <c r="F38" s="25">
        <v>76.13</v>
      </c>
      <c r="G38" s="25">
        <v>53.15</v>
      </c>
      <c r="H38" s="28">
        <f t="shared" si="1"/>
        <v>64.64</v>
      </c>
      <c r="I38" s="25">
        <v>72.75</v>
      </c>
      <c r="J38" s="25">
        <v>55.86</v>
      </c>
      <c r="K38" s="25">
        <v>50</v>
      </c>
      <c r="L38" s="28">
        <f t="shared" si="2"/>
        <v>59.536666666666669</v>
      </c>
      <c r="M38" s="25">
        <v>75.900000000000006</v>
      </c>
      <c r="N38" s="25">
        <v>86.49</v>
      </c>
      <c r="O38" s="25">
        <v>80.63</v>
      </c>
      <c r="P38" s="25">
        <v>79.88</v>
      </c>
      <c r="Q38" s="68">
        <f t="shared" si="3"/>
        <v>72.298095238095243</v>
      </c>
      <c r="R38" s="25">
        <v>66.930000000000007</v>
      </c>
      <c r="S38" s="25">
        <v>50.6</v>
      </c>
      <c r="T38" s="25">
        <v>54.38</v>
      </c>
      <c r="U38" s="28">
        <f t="shared" si="4"/>
        <v>57.303333333333335</v>
      </c>
      <c r="V38" s="25">
        <v>65.739999999999995</v>
      </c>
      <c r="W38" s="25">
        <v>45.42</v>
      </c>
      <c r="X38" s="28">
        <f t="shared" si="5"/>
        <v>55.58</v>
      </c>
      <c r="Y38" s="25">
        <v>74</v>
      </c>
      <c r="Z38" s="25">
        <v>48.21</v>
      </c>
      <c r="AA38" s="25">
        <v>49.2</v>
      </c>
      <c r="AB38" s="28">
        <f t="shared" si="6"/>
        <v>57.136666666666677</v>
      </c>
      <c r="AC38" s="25">
        <v>68.23</v>
      </c>
      <c r="AD38" s="25">
        <v>73.510000000000005</v>
      </c>
      <c r="AE38" s="25">
        <v>79.680000000000007</v>
      </c>
      <c r="AF38" s="25">
        <v>87.05</v>
      </c>
      <c r="AG38" s="68">
        <f t="shared" si="7"/>
        <v>68.355714285714285</v>
      </c>
      <c r="AH38" s="25">
        <v>65.27</v>
      </c>
      <c r="AI38" s="25">
        <v>40.520000000000003</v>
      </c>
      <c r="AJ38" s="25">
        <v>48.28</v>
      </c>
      <c r="AK38" s="28">
        <f t="shared" si="8"/>
        <v>51.356666666666662</v>
      </c>
      <c r="AL38" s="25">
        <v>57.64</v>
      </c>
      <c r="AM38" s="25">
        <v>48.4</v>
      </c>
      <c r="AN38" s="28">
        <f t="shared" si="9"/>
        <v>53.019999999999996</v>
      </c>
      <c r="AO38" s="25">
        <v>66.69</v>
      </c>
      <c r="AP38" s="25">
        <v>48.77</v>
      </c>
      <c r="AQ38" s="28">
        <f t="shared" si="10"/>
        <v>57.730000000000004</v>
      </c>
      <c r="AR38" s="25">
        <v>54.86</v>
      </c>
      <c r="AS38" s="25">
        <v>79.680000000000007</v>
      </c>
      <c r="AT38" s="25">
        <v>54.56</v>
      </c>
      <c r="AU38" s="25">
        <v>61.02</v>
      </c>
      <c r="AV38" s="25">
        <v>53.2</v>
      </c>
      <c r="AW38" s="28">
        <f t="shared" si="11"/>
        <v>57.11</v>
      </c>
      <c r="AX38" s="25">
        <v>42.67</v>
      </c>
      <c r="AY38" s="25">
        <v>42.3</v>
      </c>
      <c r="AZ38" s="25">
        <v>49.82</v>
      </c>
      <c r="BA38" s="25">
        <v>50.86</v>
      </c>
      <c r="BB38" s="28">
        <f t="shared" si="12"/>
        <v>46.412499999999994</v>
      </c>
      <c r="BC38" s="25">
        <v>37.44</v>
      </c>
      <c r="BD38" s="25">
        <v>23.4</v>
      </c>
      <c r="BE38" s="28">
        <f t="shared" si="13"/>
        <v>23.46</v>
      </c>
      <c r="BF38" s="25">
        <v>31.22</v>
      </c>
      <c r="BG38" s="25">
        <v>56.28</v>
      </c>
      <c r="BH38" s="25">
        <v>35.1</v>
      </c>
      <c r="BI38" s="68">
        <f t="shared" si="14"/>
        <v>50.065763888888888</v>
      </c>
      <c r="BJ38" s="84">
        <v>70.95</v>
      </c>
      <c r="BK38" s="74">
        <v>31.98</v>
      </c>
      <c r="BL38" s="74">
        <v>40.32</v>
      </c>
      <c r="BM38" s="74">
        <v>25.68</v>
      </c>
      <c r="BN38" s="73">
        <f t="shared" si="15"/>
        <v>33</v>
      </c>
      <c r="BO38" s="33">
        <f t="shared" si="16"/>
        <v>45.31</v>
      </c>
      <c r="BP38" s="81">
        <v>63.75</v>
      </c>
      <c r="BQ38" s="25">
        <v>30.68</v>
      </c>
      <c r="BR38" s="25">
        <v>43.53</v>
      </c>
      <c r="BS38" s="25">
        <v>26.49</v>
      </c>
      <c r="BT38" s="73">
        <f t="shared" si="17"/>
        <v>35.01</v>
      </c>
      <c r="BU38" s="33">
        <f t="shared" si="18"/>
        <v>43.146666666666668</v>
      </c>
      <c r="BV38" s="81">
        <v>52.4</v>
      </c>
      <c r="BW38" s="25">
        <v>39.659999999999997</v>
      </c>
      <c r="BX38" s="25">
        <v>32.880000000000003</v>
      </c>
      <c r="BY38" s="25">
        <v>66.5</v>
      </c>
      <c r="BZ38" s="28">
        <f t="shared" si="19"/>
        <v>49.69</v>
      </c>
      <c r="CA38" s="25">
        <v>45.07</v>
      </c>
      <c r="CB38" s="49">
        <v>25.18</v>
      </c>
      <c r="CC38" s="28">
        <f t="shared" si="20"/>
        <v>35.125</v>
      </c>
      <c r="CD38" s="33">
        <f t="shared" si="21"/>
        <v>44.21875</v>
      </c>
    </row>
    <row r="39" spans="1:82" x14ac:dyDescent="0.25">
      <c r="A39" s="20" t="s">
        <v>34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93"/>
      <c r="R39" s="25">
        <v>62.71</v>
      </c>
      <c r="S39" s="25">
        <v>44.07</v>
      </c>
      <c r="T39" s="25">
        <v>45.76</v>
      </c>
      <c r="U39" s="28">
        <f t="shared" si="4"/>
        <v>50.846666666666664</v>
      </c>
      <c r="V39" s="25">
        <v>59.32</v>
      </c>
      <c r="W39" s="25">
        <v>50.85</v>
      </c>
      <c r="X39" s="28">
        <f t="shared" si="5"/>
        <v>55.085000000000001</v>
      </c>
      <c r="Y39" s="25">
        <v>83.9</v>
      </c>
      <c r="Z39" s="25">
        <v>52.54</v>
      </c>
      <c r="AA39" s="25">
        <v>61.02</v>
      </c>
      <c r="AB39" s="28">
        <f t="shared" si="6"/>
        <v>65.820000000000007</v>
      </c>
      <c r="AC39" s="25">
        <v>70.34</v>
      </c>
      <c r="AD39" s="25">
        <v>89.83</v>
      </c>
      <c r="AE39" s="25">
        <v>88.14</v>
      </c>
      <c r="AF39" s="25">
        <v>81.36</v>
      </c>
      <c r="AG39" s="68">
        <f t="shared" si="7"/>
        <v>71.631666666666675</v>
      </c>
      <c r="AH39" s="25">
        <v>58.33</v>
      </c>
      <c r="AI39" s="25">
        <v>23.96</v>
      </c>
      <c r="AJ39" s="25">
        <v>32.29</v>
      </c>
      <c r="AK39" s="28">
        <f t="shared" si="8"/>
        <v>38.193333333333328</v>
      </c>
      <c r="AL39" s="25">
        <v>53.13</v>
      </c>
      <c r="AM39" s="25">
        <v>53.13</v>
      </c>
      <c r="AN39" s="28">
        <f t="shared" si="9"/>
        <v>53.13</v>
      </c>
      <c r="AO39" s="25">
        <v>69.27</v>
      </c>
      <c r="AP39" s="25">
        <v>58.33</v>
      </c>
      <c r="AQ39" s="28">
        <f t="shared" si="10"/>
        <v>63.8</v>
      </c>
      <c r="AR39" s="25">
        <v>44.53</v>
      </c>
      <c r="AS39" s="25">
        <v>89.06</v>
      </c>
      <c r="AT39" s="25">
        <v>58.85</v>
      </c>
      <c r="AU39" s="25">
        <v>66.41</v>
      </c>
      <c r="AV39" s="25">
        <v>49.74</v>
      </c>
      <c r="AW39" s="28">
        <f t="shared" si="11"/>
        <v>58.075000000000003</v>
      </c>
      <c r="AX39" s="25">
        <v>35.94</v>
      </c>
      <c r="AY39" s="25">
        <v>39.840000000000003</v>
      </c>
      <c r="AZ39" s="25">
        <v>50.78</v>
      </c>
      <c r="BA39" s="25">
        <v>56.77</v>
      </c>
      <c r="BB39" s="28">
        <f t="shared" si="12"/>
        <v>45.832500000000003</v>
      </c>
      <c r="BC39" s="25">
        <v>21.88</v>
      </c>
      <c r="BD39" s="25">
        <v>14.58</v>
      </c>
      <c r="BE39" s="28">
        <f t="shared" si="13"/>
        <v>24.324999999999999</v>
      </c>
      <c r="BF39" s="25">
        <v>38.020000000000003</v>
      </c>
      <c r="BG39" s="25">
        <v>49.48</v>
      </c>
      <c r="BH39" s="25">
        <v>39.06</v>
      </c>
      <c r="BI39" s="68">
        <f t="shared" si="14"/>
        <v>50.196319444444441</v>
      </c>
      <c r="BJ39" s="85"/>
      <c r="BK39" s="75"/>
      <c r="BL39" s="75"/>
      <c r="BM39" s="75"/>
      <c r="BN39" s="75"/>
      <c r="BO39" s="83"/>
      <c r="BP39" s="81">
        <v>67.8</v>
      </c>
      <c r="BQ39" s="25">
        <v>33.049999999999997</v>
      </c>
      <c r="BR39" s="25">
        <v>31.36</v>
      </c>
      <c r="BS39" s="25">
        <v>30.51</v>
      </c>
      <c r="BT39" s="73">
        <f t="shared" si="17"/>
        <v>30.935000000000002</v>
      </c>
      <c r="BU39" s="33">
        <f t="shared" si="18"/>
        <v>43.928333333333335</v>
      </c>
      <c r="BV39" s="81">
        <v>43.23</v>
      </c>
      <c r="BW39" s="25">
        <v>41.93</v>
      </c>
      <c r="BX39" s="25">
        <v>33.33</v>
      </c>
      <c r="BY39" s="25">
        <v>68.75</v>
      </c>
      <c r="BZ39" s="28">
        <f t="shared" si="19"/>
        <v>51.04</v>
      </c>
      <c r="CA39" s="25">
        <v>60.94</v>
      </c>
      <c r="CB39" s="49">
        <v>28.65</v>
      </c>
      <c r="CC39" s="28">
        <f t="shared" si="20"/>
        <v>44.795000000000002</v>
      </c>
      <c r="CD39" s="33">
        <f t="shared" si="21"/>
        <v>45.248750000000001</v>
      </c>
    </row>
    <row r="40" spans="1:82" ht="15.75" thickBot="1" x14ac:dyDescent="0.3">
      <c r="A40" s="21" t="s">
        <v>35</v>
      </c>
      <c r="B40" s="27">
        <v>50</v>
      </c>
      <c r="C40" s="27">
        <v>11.76</v>
      </c>
      <c r="D40" s="27">
        <v>35.29</v>
      </c>
      <c r="E40" s="29">
        <f t="shared" si="0"/>
        <v>32.35</v>
      </c>
      <c r="F40" s="27">
        <v>91.18</v>
      </c>
      <c r="G40" s="27">
        <v>35.29</v>
      </c>
      <c r="H40" s="29">
        <f t="shared" si="1"/>
        <v>63.234999999999999</v>
      </c>
      <c r="I40" s="27">
        <v>94.12</v>
      </c>
      <c r="J40" s="27">
        <v>50</v>
      </c>
      <c r="K40" s="27">
        <v>58.82</v>
      </c>
      <c r="L40" s="29">
        <f t="shared" si="2"/>
        <v>67.646666666666661</v>
      </c>
      <c r="M40" s="27">
        <v>77.94</v>
      </c>
      <c r="N40" s="27">
        <v>94.12</v>
      </c>
      <c r="O40" s="27">
        <v>76.47</v>
      </c>
      <c r="P40" s="27">
        <v>81.37</v>
      </c>
      <c r="Q40" s="87">
        <f t="shared" si="3"/>
        <v>70.447380952380954</v>
      </c>
      <c r="R40" s="27">
        <v>83.33</v>
      </c>
      <c r="S40" s="27">
        <v>70.45</v>
      </c>
      <c r="T40" s="27">
        <v>74.239999999999995</v>
      </c>
      <c r="U40" s="29">
        <f t="shared" si="4"/>
        <v>76.006666666666661</v>
      </c>
      <c r="V40" s="27">
        <v>65.91</v>
      </c>
      <c r="W40" s="27">
        <v>51.52</v>
      </c>
      <c r="X40" s="29">
        <f t="shared" si="5"/>
        <v>58.715000000000003</v>
      </c>
      <c r="Y40" s="27">
        <v>65.150000000000006</v>
      </c>
      <c r="Z40" s="27">
        <v>58.33</v>
      </c>
      <c r="AA40" s="27">
        <v>68.180000000000007</v>
      </c>
      <c r="AB40" s="29">
        <f t="shared" si="6"/>
        <v>63.886666666666677</v>
      </c>
      <c r="AC40" s="27">
        <v>60.61</v>
      </c>
      <c r="AD40" s="27">
        <v>77.27</v>
      </c>
      <c r="AE40" s="27">
        <v>71.97</v>
      </c>
      <c r="AF40" s="27">
        <v>69.7</v>
      </c>
      <c r="AG40" s="87">
        <f t="shared" si="7"/>
        <v>68.308333333333337</v>
      </c>
      <c r="AH40" s="27">
        <v>72.66</v>
      </c>
      <c r="AI40" s="27">
        <v>63.67</v>
      </c>
      <c r="AJ40" s="27">
        <v>56.06</v>
      </c>
      <c r="AK40" s="29">
        <f t="shared" si="8"/>
        <v>64.13</v>
      </c>
      <c r="AL40" s="27">
        <v>70.930000000000007</v>
      </c>
      <c r="AM40" s="27">
        <v>68.510000000000005</v>
      </c>
      <c r="AN40" s="29">
        <f t="shared" si="9"/>
        <v>69.72</v>
      </c>
      <c r="AO40" s="27">
        <v>60.9</v>
      </c>
      <c r="AP40" s="27">
        <v>69.2</v>
      </c>
      <c r="AQ40" s="29">
        <f t="shared" si="10"/>
        <v>65.05</v>
      </c>
      <c r="AR40" s="27">
        <v>51.04</v>
      </c>
      <c r="AS40" s="27">
        <v>70.59</v>
      </c>
      <c r="AT40" s="27">
        <v>65.05</v>
      </c>
      <c r="AU40" s="27">
        <v>54.33</v>
      </c>
      <c r="AV40" s="27">
        <v>67.650000000000006</v>
      </c>
      <c r="AW40" s="29">
        <f t="shared" si="11"/>
        <v>60.99</v>
      </c>
      <c r="AX40" s="27">
        <v>50.52</v>
      </c>
      <c r="AY40" s="27">
        <v>46.37</v>
      </c>
      <c r="AZ40" s="27">
        <v>57.09</v>
      </c>
      <c r="BA40" s="27">
        <v>63.67</v>
      </c>
      <c r="BB40" s="29">
        <f t="shared" si="12"/>
        <v>54.412500000000009</v>
      </c>
      <c r="BC40" s="27">
        <v>53.29</v>
      </c>
      <c r="BD40" s="27">
        <v>51.9</v>
      </c>
      <c r="BE40" s="29">
        <f t="shared" si="13"/>
        <v>35.412500000000001</v>
      </c>
      <c r="BF40" s="27">
        <v>45.85</v>
      </c>
      <c r="BG40" s="27">
        <v>52.94</v>
      </c>
      <c r="BH40" s="27">
        <v>52.6</v>
      </c>
      <c r="BI40" s="87">
        <f t="shared" si="14"/>
        <v>57.315416666666664</v>
      </c>
      <c r="BJ40" s="88">
        <v>86.76</v>
      </c>
      <c r="BK40" s="89">
        <v>33.82</v>
      </c>
      <c r="BL40" s="89">
        <v>17.649999999999999</v>
      </c>
      <c r="BM40" s="89">
        <v>5.88</v>
      </c>
      <c r="BN40" s="90">
        <f t="shared" si="15"/>
        <v>11.764999999999999</v>
      </c>
      <c r="BO40" s="39">
        <f t="shared" si="16"/>
        <v>44.115000000000002</v>
      </c>
      <c r="BP40" s="91">
        <v>54.17</v>
      </c>
      <c r="BQ40" s="27">
        <v>51.14</v>
      </c>
      <c r="BR40" s="27">
        <v>45.45</v>
      </c>
      <c r="BS40" s="27">
        <v>31.06</v>
      </c>
      <c r="BT40" s="90">
        <f t="shared" si="17"/>
        <v>38.255000000000003</v>
      </c>
      <c r="BU40" s="39">
        <f t="shared" si="18"/>
        <v>47.854999999999997</v>
      </c>
      <c r="BV40" s="91">
        <v>54.33</v>
      </c>
      <c r="BW40" s="27">
        <v>50.69</v>
      </c>
      <c r="BX40" s="27">
        <v>47.58</v>
      </c>
      <c r="BY40" s="27">
        <v>73.7</v>
      </c>
      <c r="BZ40" s="29">
        <f t="shared" si="19"/>
        <v>60.64</v>
      </c>
      <c r="CA40" s="27">
        <v>66.09</v>
      </c>
      <c r="CB40" s="92">
        <v>42.56</v>
      </c>
      <c r="CC40" s="29">
        <f t="shared" si="20"/>
        <v>54.325000000000003</v>
      </c>
      <c r="CD40" s="39">
        <f t="shared" si="21"/>
        <v>54.996250000000003</v>
      </c>
    </row>
    <row r="41" spans="1:82" ht="12.75" customHeight="1" x14ac:dyDescent="0.25"/>
    <row r="42" spans="1:82" x14ac:dyDescent="0.25">
      <c r="B42" s="118"/>
      <c r="C42" t="s">
        <v>168</v>
      </c>
    </row>
  </sheetData>
  <mergeCells count="9">
    <mergeCell ref="BP3:BU3"/>
    <mergeCell ref="BV3:CD3"/>
    <mergeCell ref="BJ2:CD2"/>
    <mergeCell ref="B1:CD1"/>
    <mergeCell ref="B2:BI2"/>
    <mergeCell ref="B3:Q3"/>
    <mergeCell ref="R3:AG3"/>
    <mergeCell ref="AH3:BI3"/>
    <mergeCell ref="BJ3:BO3"/>
  </mergeCells>
  <conditionalFormatting sqref="B5:BI38 B40:BI40 R39:BI39">
    <cfRule type="cellIs" dxfId="11" priority="3" operator="greaterThan">
      <formula>89.44</formula>
    </cfRule>
    <cfRule type="cellIs" dxfId="10" priority="4" operator="lessThan">
      <formula>59.44</formula>
    </cfRule>
  </conditionalFormatting>
  <conditionalFormatting sqref="BJ5:CD38 BJ40:CD40 BP39:CD39">
    <cfRule type="cellIs" dxfId="9" priority="1" operator="greaterThan">
      <formula>59.44</formula>
    </cfRule>
    <cfRule type="cellIs" dxfId="8" priority="2" operator="lessThan">
      <formula>39.44</formula>
    </cfRule>
  </conditionalFormatting>
  <pageMargins left="0.7" right="0.7" top="0.75" bottom="0.75" header="0.3" footer="0.3"/>
  <pageSetup paperSize="9" orientation="portrait" r:id="rId1"/>
  <ignoredErrors>
    <ignoredError sqref="M4:P4 AC4:AF4 AR4:BH4 BJ4:BK4 BP4:BQ4" numberStoredAsText="1"/>
    <ignoredError sqref="AW5:AW40 BN5:BN38 BO5 BO6:BO38 BN40 BO40 BT5:BT40 BU5:BU40 BZ5:BZ40 CD5:CD4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0595B-5D74-4BAC-99E4-52A5D38ACAFA}">
  <dimension ref="A1:BX42"/>
  <sheetViews>
    <sheetView workbookViewId="0"/>
  </sheetViews>
  <sheetFormatPr defaultRowHeight="15" x14ac:dyDescent="0.25"/>
  <cols>
    <col min="1" max="1" width="40" bestFit="1" customWidth="1"/>
    <col min="11" max="11" width="9.85546875" customWidth="1"/>
    <col min="12" max="12" width="9.7109375" customWidth="1"/>
    <col min="22" max="22" width="9.42578125" bestFit="1" customWidth="1"/>
  </cols>
  <sheetData>
    <row r="1" spans="1:76" ht="15.75" thickBot="1" x14ac:dyDescent="0.3">
      <c r="A1" s="31" t="s">
        <v>0</v>
      </c>
      <c r="B1" s="173" t="s">
        <v>142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  <c r="BR1" s="174"/>
      <c r="BS1" s="174"/>
      <c r="BT1" s="174"/>
      <c r="BU1" s="174"/>
      <c r="BV1" s="174"/>
      <c r="BW1" s="174"/>
      <c r="BX1" s="175"/>
    </row>
    <row r="2" spans="1:76" ht="15.75" thickBot="1" x14ac:dyDescent="0.3">
      <c r="A2" s="32" t="s">
        <v>36</v>
      </c>
      <c r="B2" s="173" t="s">
        <v>37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3" t="s">
        <v>38</v>
      </c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5"/>
    </row>
    <row r="3" spans="1:76" ht="15.75" thickBot="1" x14ac:dyDescent="0.3">
      <c r="A3" s="31" t="s">
        <v>2</v>
      </c>
      <c r="B3" s="190">
        <v>2023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76">
        <v>2024</v>
      </c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67">
        <v>2025</v>
      </c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76">
        <v>2023</v>
      </c>
      <c r="AW3" s="177"/>
      <c r="AX3" s="177"/>
      <c r="AY3" s="177"/>
      <c r="AZ3" s="177"/>
      <c r="BA3" s="177"/>
      <c r="BB3" s="177"/>
      <c r="BC3" s="177"/>
      <c r="BD3" s="192"/>
      <c r="BE3" s="176">
        <v>2024</v>
      </c>
      <c r="BF3" s="177"/>
      <c r="BG3" s="177"/>
      <c r="BH3" s="177"/>
      <c r="BI3" s="177"/>
      <c r="BJ3" s="177"/>
      <c r="BK3" s="177"/>
      <c r="BL3" s="177"/>
      <c r="BM3" s="178"/>
      <c r="BN3" s="188">
        <v>2025</v>
      </c>
      <c r="BO3" s="188"/>
      <c r="BP3" s="188"/>
      <c r="BQ3" s="188"/>
      <c r="BR3" s="188"/>
      <c r="BS3" s="188"/>
      <c r="BT3" s="188"/>
      <c r="BU3" s="188"/>
      <c r="BV3" s="188"/>
      <c r="BW3" s="188"/>
      <c r="BX3" s="189"/>
    </row>
    <row r="4" spans="1:76" ht="15.75" thickBot="1" x14ac:dyDescent="0.3">
      <c r="A4" s="64" t="s">
        <v>53</v>
      </c>
      <c r="B4" s="112" t="s">
        <v>121</v>
      </c>
      <c r="C4" s="112" t="s">
        <v>57</v>
      </c>
      <c r="D4" s="112" t="s">
        <v>58</v>
      </c>
      <c r="E4" s="112" t="s">
        <v>143</v>
      </c>
      <c r="F4" s="112" t="s">
        <v>92</v>
      </c>
      <c r="G4" s="112" t="s">
        <v>146</v>
      </c>
      <c r="H4" s="112" t="s">
        <v>77</v>
      </c>
      <c r="I4" s="112" t="s">
        <v>127</v>
      </c>
      <c r="J4" s="112" t="s">
        <v>128</v>
      </c>
      <c r="K4" s="112" t="s">
        <v>90</v>
      </c>
      <c r="L4" s="67" t="s">
        <v>74</v>
      </c>
      <c r="M4" s="117" t="s">
        <v>121</v>
      </c>
      <c r="N4" s="112" t="s">
        <v>57</v>
      </c>
      <c r="O4" s="112" t="s">
        <v>58</v>
      </c>
      <c r="P4" s="112" t="s">
        <v>143</v>
      </c>
      <c r="Q4" s="112" t="s">
        <v>92</v>
      </c>
      <c r="R4" s="112" t="s">
        <v>146</v>
      </c>
      <c r="S4" s="112" t="s">
        <v>77</v>
      </c>
      <c r="T4" s="112" t="s">
        <v>127</v>
      </c>
      <c r="U4" s="112" t="s">
        <v>128</v>
      </c>
      <c r="V4" s="112" t="s">
        <v>90</v>
      </c>
      <c r="W4" s="67" t="s">
        <v>74</v>
      </c>
      <c r="X4" s="117" t="s">
        <v>56</v>
      </c>
      <c r="Y4" s="112" t="s">
        <v>57</v>
      </c>
      <c r="Z4" s="112" t="s">
        <v>58</v>
      </c>
      <c r="AA4" s="112" t="s">
        <v>143</v>
      </c>
      <c r="AB4" s="112" t="s">
        <v>92</v>
      </c>
      <c r="AC4" s="112" t="s">
        <v>146</v>
      </c>
      <c r="AD4" s="112" t="s">
        <v>69</v>
      </c>
      <c r="AE4" s="112" t="s">
        <v>70</v>
      </c>
      <c r="AF4" s="112" t="s">
        <v>75</v>
      </c>
      <c r="AG4" s="112" t="s">
        <v>71</v>
      </c>
      <c r="AH4" s="112" t="s">
        <v>72</v>
      </c>
      <c r="AI4" s="112" t="s">
        <v>73</v>
      </c>
      <c r="AJ4" s="112" t="s">
        <v>77</v>
      </c>
      <c r="AK4" s="112" t="s">
        <v>127</v>
      </c>
      <c r="AL4" s="112" t="s">
        <v>128</v>
      </c>
      <c r="AM4" s="112" t="s">
        <v>90</v>
      </c>
      <c r="AN4" s="112" t="s">
        <v>150</v>
      </c>
      <c r="AO4" s="112" t="s">
        <v>104</v>
      </c>
      <c r="AP4" s="112" t="s">
        <v>151</v>
      </c>
      <c r="AQ4" s="112" t="s">
        <v>136</v>
      </c>
      <c r="AR4" s="112" t="s">
        <v>94</v>
      </c>
      <c r="AS4" s="112" t="s">
        <v>108</v>
      </c>
      <c r="AT4" s="112" t="s">
        <v>109</v>
      </c>
      <c r="AU4" s="86" t="s">
        <v>74</v>
      </c>
      <c r="AV4" s="112" t="s">
        <v>86</v>
      </c>
      <c r="AW4" s="112" t="s">
        <v>69</v>
      </c>
      <c r="AX4" s="112" t="s">
        <v>70</v>
      </c>
      <c r="AY4" s="112" t="s">
        <v>147</v>
      </c>
      <c r="AZ4" s="112" t="s">
        <v>71</v>
      </c>
      <c r="BA4" s="112" t="s">
        <v>72</v>
      </c>
      <c r="BB4" s="112" t="s">
        <v>73</v>
      </c>
      <c r="BC4" s="116" t="s">
        <v>55</v>
      </c>
      <c r="BD4" s="67" t="s">
        <v>74</v>
      </c>
      <c r="BE4" s="122" t="s">
        <v>86</v>
      </c>
      <c r="BF4" s="112" t="s">
        <v>69</v>
      </c>
      <c r="BG4" s="112" t="s">
        <v>70</v>
      </c>
      <c r="BH4" s="112" t="s">
        <v>147</v>
      </c>
      <c r="BI4" s="112" t="s">
        <v>71</v>
      </c>
      <c r="BJ4" s="112" t="s">
        <v>72</v>
      </c>
      <c r="BK4" s="112" t="s">
        <v>73</v>
      </c>
      <c r="BL4" s="115">
        <v>9</v>
      </c>
      <c r="BM4" s="67" t="s">
        <v>74</v>
      </c>
      <c r="BN4" s="117">
        <v>5</v>
      </c>
      <c r="BO4" s="112">
        <v>9</v>
      </c>
      <c r="BP4" s="112" t="s">
        <v>129</v>
      </c>
      <c r="BQ4" s="112" t="s">
        <v>130</v>
      </c>
      <c r="BR4" s="112" t="s">
        <v>131</v>
      </c>
      <c r="BS4" s="112" t="s">
        <v>125</v>
      </c>
      <c r="BT4" s="112" t="s">
        <v>105</v>
      </c>
      <c r="BU4" s="112" t="s">
        <v>106</v>
      </c>
      <c r="BV4" s="112" t="s">
        <v>107</v>
      </c>
      <c r="BW4" s="112" t="s">
        <v>117</v>
      </c>
      <c r="BX4" s="67" t="s">
        <v>74</v>
      </c>
    </row>
    <row r="5" spans="1:76" x14ac:dyDescent="0.25">
      <c r="A5" s="18" t="s">
        <v>52</v>
      </c>
      <c r="B5" s="113">
        <v>75.040000000000006</v>
      </c>
      <c r="C5" s="113">
        <v>49.49</v>
      </c>
      <c r="D5" s="114">
        <f>AVERAGE(B5:C5)</f>
        <v>62.265000000000001</v>
      </c>
      <c r="E5" s="113">
        <v>58.88</v>
      </c>
      <c r="F5" s="113">
        <v>78.87</v>
      </c>
      <c r="G5" s="113">
        <v>69.38</v>
      </c>
      <c r="H5" s="113">
        <v>58.51</v>
      </c>
      <c r="I5" s="113">
        <v>66.06</v>
      </c>
      <c r="J5" s="113">
        <v>45.84</v>
      </c>
      <c r="K5" s="28">
        <f>AVERAGE(I5:J5)</f>
        <v>55.95</v>
      </c>
      <c r="L5" s="133">
        <f>AVERAGE(D5,E5:H5,K5)</f>
        <v>63.975833333333327</v>
      </c>
      <c r="M5" s="121">
        <v>76.489999999999995</v>
      </c>
      <c r="N5" s="113">
        <v>52.73</v>
      </c>
      <c r="O5" s="114">
        <f>AVERAGE(M5:N5)</f>
        <v>64.61</v>
      </c>
      <c r="P5" s="113">
        <v>59.43</v>
      </c>
      <c r="Q5" s="113">
        <v>81.75</v>
      </c>
      <c r="R5" s="113">
        <v>70.14</v>
      </c>
      <c r="S5" s="113">
        <v>56.19</v>
      </c>
      <c r="T5" s="113">
        <v>68.3</v>
      </c>
      <c r="U5" s="113">
        <v>48.03</v>
      </c>
      <c r="V5" s="114">
        <f>AVERAGE(T5:U5)</f>
        <v>58.164999999999999</v>
      </c>
      <c r="W5" s="68">
        <f>AVERAGE(O5,P5:S5,V5)</f>
        <v>65.047499999999999</v>
      </c>
      <c r="X5" s="81">
        <v>73.95</v>
      </c>
      <c r="Y5" s="25">
        <v>48.54</v>
      </c>
      <c r="Z5" s="28">
        <f>AVERAGE(X5:Y5)</f>
        <v>61.245000000000005</v>
      </c>
      <c r="AA5" s="25">
        <v>61.77</v>
      </c>
      <c r="AB5" s="25">
        <v>78.87</v>
      </c>
      <c r="AC5" s="25">
        <v>70.06</v>
      </c>
      <c r="AD5" s="25">
        <v>47.88</v>
      </c>
      <c r="AE5" s="25">
        <v>39.5</v>
      </c>
      <c r="AF5" s="28">
        <f>AVERAGE(AD5:AE5)</f>
        <v>43.69</v>
      </c>
      <c r="AG5" s="25">
        <v>55.08</v>
      </c>
      <c r="AH5" s="25">
        <v>49.19</v>
      </c>
      <c r="AI5" s="28">
        <f>AVERAGE(AG5:AH5)</f>
        <v>52.134999999999998</v>
      </c>
      <c r="AJ5" s="25">
        <v>56.66</v>
      </c>
      <c r="AK5" s="25">
        <v>68</v>
      </c>
      <c r="AL5" s="25">
        <v>48.8</v>
      </c>
      <c r="AM5" s="28">
        <f>AVERAGE(AK5:AL5)</f>
        <v>58.4</v>
      </c>
      <c r="AN5" s="25">
        <v>60.87</v>
      </c>
      <c r="AO5" s="25">
        <v>40.74</v>
      </c>
      <c r="AP5" s="25">
        <v>48.87</v>
      </c>
      <c r="AQ5" s="25">
        <v>30.46</v>
      </c>
      <c r="AR5" s="25">
        <v>47.79</v>
      </c>
      <c r="AS5" s="25">
        <v>55.26</v>
      </c>
      <c r="AT5" s="25">
        <v>52.52</v>
      </c>
      <c r="AU5" s="68">
        <f>AVERAGE(Z5,AA5:AC5,AF5,AI5,AJ5,AM5,AN5:AT5)</f>
        <v>54.622666666666667</v>
      </c>
      <c r="AV5" s="25">
        <v>63.3</v>
      </c>
      <c r="AW5" s="25">
        <v>54.53</v>
      </c>
      <c r="AX5" s="25">
        <v>53.59</v>
      </c>
      <c r="AY5" s="25">
        <f>AVERAGE(AW5:AX5)</f>
        <v>54.06</v>
      </c>
      <c r="AZ5" s="25">
        <v>76.430000000000007</v>
      </c>
      <c r="BA5" s="25">
        <v>31.15</v>
      </c>
      <c r="BB5" s="25">
        <f>AVERAGE(AZ5:BA5)</f>
        <v>53.790000000000006</v>
      </c>
      <c r="BC5" s="49">
        <v>35.75</v>
      </c>
      <c r="BD5" s="33">
        <f>AVERAGE(AV5,AY5,BB5:BC5)</f>
        <v>51.725000000000001</v>
      </c>
      <c r="BE5" s="123">
        <v>63.25</v>
      </c>
      <c r="BF5" s="25">
        <v>55.19</v>
      </c>
      <c r="BG5" s="25">
        <v>54.46</v>
      </c>
      <c r="BH5" s="28">
        <f>AVERAGE(BF5:BG5)</f>
        <v>54.825000000000003</v>
      </c>
      <c r="BI5" s="25">
        <v>76.709999999999994</v>
      </c>
      <c r="BJ5" s="25">
        <v>32.57</v>
      </c>
      <c r="BK5" s="25">
        <f>AVERAGE(BI5:BJ5)</f>
        <v>54.64</v>
      </c>
      <c r="BL5" s="25">
        <v>36.840000000000003</v>
      </c>
      <c r="BM5" s="33">
        <f>AVERAGE(BE5,BH5,BK5:BL5)</f>
        <v>52.388750000000002</v>
      </c>
      <c r="BN5" s="121">
        <v>60.52</v>
      </c>
      <c r="BO5" s="113">
        <v>37.049999999999997</v>
      </c>
      <c r="BP5" s="113">
        <v>64.94</v>
      </c>
      <c r="BQ5" s="113">
        <v>54.26</v>
      </c>
      <c r="BR5" s="113">
        <v>57.37</v>
      </c>
      <c r="BS5" s="114">
        <f>AVERAGE(BP5:BR5)</f>
        <v>58.856666666666662</v>
      </c>
      <c r="BT5" s="113">
        <v>73.099999999999994</v>
      </c>
      <c r="BU5" s="113">
        <v>47.18</v>
      </c>
      <c r="BV5" s="113">
        <v>62.89</v>
      </c>
      <c r="BW5" s="114">
        <f>AVERAGE(BT5:BV5)</f>
        <v>61.056666666666672</v>
      </c>
      <c r="BX5" s="78">
        <f>AVERAGE(BN5:BO5,BS5,BW5)</f>
        <v>54.37083333333333</v>
      </c>
    </row>
    <row r="6" spans="1:76" x14ac:dyDescent="0.25">
      <c r="A6" s="19" t="s">
        <v>3</v>
      </c>
      <c r="B6" s="113">
        <v>74.22</v>
      </c>
      <c r="C6" s="113">
        <v>45.07</v>
      </c>
      <c r="D6" s="114">
        <f t="shared" ref="D6:D40" si="0">AVERAGE(B6:C6)</f>
        <v>59.644999999999996</v>
      </c>
      <c r="E6" s="113">
        <v>58.14</v>
      </c>
      <c r="F6" s="113">
        <v>76</v>
      </c>
      <c r="G6" s="113">
        <v>67.959999999999994</v>
      </c>
      <c r="H6" s="113">
        <v>56.41</v>
      </c>
      <c r="I6" s="113">
        <v>64.83</v>
      </c>
      <c r="J6" s="113">
        <v>43.57</v>
      </c>
      <c r="K6" s="28">
        <f t="shared" ref="K6:K40" si="1">AVERAGE(I6:J6)</f>
        <v>54.2</v>
      </c>
      <c r="L6" s="134">
        <f t="shared" ref="L6:L40" si="2">AVERAGE(D6,E6:H6,K6)</f>
        <v>62.059166666666663</v>
      </c>
      <c r="M6" s="121">
        <v>75.78</v>
      </c>
      <c r="N6" s="113">
        <v>48.83</v>
      </c>
      <c r="O6" s="114">
        <f t="shared" ref="O6:O40" si="3">AVERAGE(M6:N6)</f>
        <v>62.305</v>
      </c>
      <c r="P6" s="113">
        <v>58.57</v>
      </c>
      <c r="Q6" s="113">
        <v>79.56</v>
      </c>
      <c r="R6" s="113">
        <v>69.14</v>
      </c>
      <c r="S6" s="113">
        <v>56.74</v>
      </c>
      <c r="T6" s="113">
        <v>68.819999999999993</v>
      </c>
      <c r="U6" s="113">
        <v>45.42</v>
      </c>
      <c r="V6" s="114">
        <f t="shared" ref="V6:V40" si="4">AVERAGE(T6:U6)</f>
        <v>57.12</v>
      </c>
      <c r="W6" s="68">
        <f t="shared" ref="W6:W40" si="5">AVERAGE(O6,P6:S6,V6)</f>
        <v>63.905833333333334</v>
      </c>
      <c r="X6" s="81">
        <v>75.23</v>
      </c>
      <c r="Y6" s="25">
        <v>46.4</v>
      </c>
      <c r="Z6" s="28">
        <f t="shared" ref="Z6:Z40" si="6">AVERAGE(X6:Y6)</f>
        <v>60.814999999999998</v>
      </c>
      <c r="AA6" s="25">
        <v>64.39</v>
      </c>
      <c r="AB6" s="25">
        <v>76.36</v>
      </c>
      <c r="AC6" s="25">
        <v>70.819999999999993</v>
      </c>
      <c r="AD6" s="25">
        <v>47.96</v>
      </c>
      <c r="AE6" s="25">
        <v>40.54</v>
      </c>
      <c r="AF6" s="28">
        <f t="shared" ref="AF6:AF40" si="7">AVERAGE(AD6:AE6)</f>
        <v>44.25</v>
      </c>
      <c r="AG6" s="25">
        <v>55.51</v>
      </c>
      <c r="AH6" s="25">
        <v>51.24</v>
      </c>
      <c r="AI6" s="28">
        <f t="shared" ref="AI6:AI40" si="8">AVERAGE(AG6:AH6)</f>
        <v>53.375</v>
      </c>
      <c r="AJ6" s="25">
        <v>57.52</v>
      </c>
      <c r="AK6" s="25">
        <v>66.569999999999993</v>
      </c>
      <c r="AL6" s="25">
        <v>48.86</v>
      </c>
      <c r="AM6" s="28">
        <f t="shared" ref="AM6:AM40" si="9">AVERAGE(AK6:AL6)</f>
        <v>57.714999999999996</v>
      </c>
      <c r="AN6" s="25">
        <v>60.89</v>
      </c>
      <c r="AO6" s="25">
        <v>40.049999999999997</v>
      </c>
      <c r="AP6" s="25">
        <v>50.9</v>
      </c>
      <c r="AQ6" s="25">
        <v>30.19</v>
      </c>
      <c r="AR6" s="25">
        <v>48.19</v>
      </c>
      <c r="AS6" s="25">
        <v>56.4</v>
      </c>
      <c r="AT6" s="25">
        <v>51.21</v>
      </c>
      <c r="AU6" s="68">
        <f t="shared" ref="AU6:AU40" si="10">AVERAGE(Z6,AA6:AC6,AF6,AI6,AJ6,AM6,AN6:AT6)</f>
        <v>54.871666666666663</v>
      </c>
      <c r="AV6" s="25">
        <v>61.45</v>
      </c>
      <c r="AW6" s="25">
        <v>52</v>
      </c>
      <c r="AX6" s="25">
        <v>54.54</v>
      </c>
      <c r="AY6" s="25">
        <f t="shared" ref="AY6:AY40" si="11">AVERAGE(AW6:AX6)</f>
        <v>53.269999999999996</v>
      </c>
      <c r="AZ6" s="25">
        <v>76.02</v>
      </c>
      <c r="BA6" s="25">
        <v>29.25</v>
      </c>
      <c r="BB6" s="25">
        <f t="shared" ref="BB6:BB40" si="12">AVERAGE(AZ6:BA6)</f>
        <v>52.634999999999998</v>
      </c>
      <c r="BC6" s="49">
        <v>35.21</v>
      </c>
      <c r="BD6" s="33">
        <f t="shared" ref="BD6:BD40" si="13">AVERAGE(AV6,AY6,BB6:BC6)</f>
        <v>50.641249999999999</v>
      </c>
      <c r="BE6" s="123">
        <v>63.82</v>
      </c>
      <c r="BF6" s="25">
        <v>53.66</v>
      </c>
      <c r="BG6" s="25">
        <v>54.98</v>
      </c>
      <c r="BH6" s="28">
        <f t="shared" ref="BH6:BH40" si="14">AVERAGE(BF6:BG6)</f>
        <v>54.319999999999993</v>
      </c>
      <c r="BI6" s="25">
        <v>74.569999999999993</v>
      </c>
      <c r="BJ6" s="25">
        <v>29.59</v>
      </c>
      <c r="BK6" s="25">
        <f t="shared" ref="BK6:BK40" si="15">AVERAGE(BI6:BJ6)</f>
        <v>52.08</v>
      </c>
      <c r="BL6" s="25">
        <v>32.770000000000003</v>
      </c>
      <c r="BM6" s="33">
        <f t="shared" ref="BM6:BM40" si="16">AVERAGE(BE6,BH6,BK6:BL6)</f>
        <v>50.747499999999995</v>
      </c>
      <c r="BN6" s="121">
        <v>59.47</v>
      </c>
      <c r="BO6" s="113">
        <v>35.61</v>
      </c>
      <c r="BP6" s="113">
        <v>65.489999999999995</v>
      </c>
      <c r="BQ6" s="113">
        <v>54.62</v>
      </c>
      <c r="BR6" s="113">
        <v>56.43</v>
      </c>
      <c r="BS6" s="114">
        <f t="shared" ref="BS6:BS40" si="17">AVERAGE(BP6:BR6)</f>
        <v>58.846666666666664</v>
      </c>
      <c r="BT6" s="113">
        <v>72.95</v>
      </c>
      <c r="BU6" s="113">
        <v>45.75</v>
      </c>
      <c r="BV6" s="120">
        <v>61.98</v>
      </c>
      <c r="BW6" s="114">
        <f t="shared" ref="BW6:BW40" si="18">AVERAGE(BT6:BV6)</f>
        <v>60.226666666666667</v>
      </c>
      <c r="BX6" s="78">
        <f t="shared" ref="BX6:BX40" si="19">AVERAGE(BN6:BO6,BS6,BW6)</f>
        <v>53.538333333333334</v>
      </c>
    </row>
    <row r="7" spans="1:76" x14ac:dyDescent="0.25">
      <c r="A7" s="20" t="s">
        <v>4</v>
      </c>
      <c r="B7" s="113">
        <v>70.59</v>
      </c>
      <c r="C7" s="113">
        <v>50</v>
      </c>
      <c r="D7" s="114">
        <f t="shared" si="0"/>
        <v>60.295000000000002</v>
      </c>
      <c r="E7" s="113">
        <v>66.67</v>
      </c>
      <c r="F7" s="113">
        <v>70.59</v>
      </c>
      <c r="G7" s="113">
        <v>74.510000000000005</v>
      </c>
      <c r="H7" s="113">
        <v>47.06</v>
      </c>
      <c r="I7" s="113">
        <v>65.69</v>
      </c>
      <c r="J7" s="113">
        <v>51.96</v>
      </c>
      <c r="K7" s="28">
        <f t="shared" si="1"/>
        <v>58.825000000000003</v>
      </c>
      <c r="L7" s="134">
        <f t="shared" si="2"/>
        <v>62.991666666666667</v>
      </c>
      <c r="M7" s="121">
        <v>76.09</v>
      </c>
      <c r="N7" s="113">
        <v>59.78</v>
      </c>
      <c r="O7" s="114">
        <f t="shared" si="3"/>
        <v>67.935000000000002</v>
      </c>
      <c r="P7" s="113">
        <v>67.39</v>
      </c>
      <c r="Q7" s="113">
        <v>79.349999999999994</v>
      </c>
      <c r="R7" s="113">
        <v>65.22</v>
      </c>
      <c r="S7" s="113">
        <v>76.09</v>
      </c>
      <c r="T7" s="113">
        <v>58.7</v>
      </c>
      <c r="U7" s="113">
        <v>41.3</v>
      </c>
      <c r="V7" s="114">
        <f t="shared" si="4"/>
        <v>50</v>
      </c>
      <c r="W7" s="68">
        <f t="shared" si="5"/>
        <v>67.664166666666674</v>
      </c>
      <c r="X7" s="81">
        <v>62.96</v>
      </c>
      <c r="Y7" s="25">
        <v>46.3</v>
      </c>
      <c r="Z7" s="28">
        <f t="shared" si="6"/>
        <v>54.629999999999995</v>
      </c>
      <c r="AA7" s="25">
        <v>59.26</v>
      </c>
      <c r="AB7" s="25">
        <v>81.48</v>
      </c>
      <c r="AC7" s="25">
        <v>64.81</v>
      </c>
      <c r="AD7" s="25">
        <v>70.37</v>
      </c>
      <c r="AE7" s="25">
        <v>55.56</v>
      </c>
      <c r="AF7" s="28">
        <f t="shared" si="7"/>
        <v>62.965000000000003</v>
      </c>
      <c r="AG7" s="25">
        <v>55.56</v>
      </c>
      <c r="AH7" s="25">
        <v>59.26</v>
      </c>
      <c r="AI7" s="28">
        <f t="shared" si="8"/>
        <v>57.41</v>
      </c>
      <c r="AJ7" s="25">
        <v>40.74</v>
      </c>
      <c r="AK7" s="25">
        <v>85.19</v>
      </c>
      <c r="AL7" s="25">
        <v>50</v>
      </c>
      <c r="AM7" s="28">
        <f t="shared" si="9"/>
        <v>67.594999999999999</v>
      </c>
      <c r="AN7" s="25">
        <v>51.85</v>
      </c>
      <c r="AO7" s="25">
        <v>58.02</v>
      </c>
      <c r="AP7" s="25">
        <v>70.37</v>
      </c>
      <c r="AQ7" s="25">
        <v>43.21</v>
      </c>
      <c r="AR7" s="25">
        <v>51.85</v>
      </c>
      <c r="AS7" s="25">
        <v>55.56</v>
      </c>
      <c r="AT7" s="25">
        <v>68.52</v>
      </c>
      <c r="AU7" s="68">
        <f t="shared" si="10"/>
        <v>59.217999999999996</v>
      </c>
      <c r="AV7" s="25">
        <v>49.02</v>
      </c>
      <c r="AW7" s="25">
        <v>45.1</v>
      </c>
      <c r="AX7" s="25">
        <v>56.86</v>
      </c>
      <c r="AY7" s="25">
        <f t="shared" si="11"/>
        <v>50.980000000000004</v>
      </c>
      <c r="AZ7" s="25">
        <v>84.31</v>
      </c>
      <c r="BA7" s="25">
        <v>43.14</v>
      </c>
      <c r="BB7" s="25">
        <f t="shared" si="12"/>
        <v>63.725000000000001</v>
      </c>
      <c r="BC7" s="49">
        <v>44.44</v>
      </c>
      <c r="BD7" s="33">
        <f t="shared" si="13"/>
        <v>52.041249999999998</v>
      </c>
      <c r="BE7" s="123">
        <v>59.78</v>
      </c>
      <c r="BF7" s="25">
        <v>53.26</v>
      </c>
      <c r="BG7" s="25">
        <v>47.83</v>
      </c>
      <c r="BH7" s="28">
        <f t="shared" si="14"/>
        <v>50.545000000000002</v>
      </c>
      <c r="BI7" s="25">
        <v>76.09</v>
      </c>
      <c r="BJ7" s="25">
        <v>38.04</v>
      </c>
      <c r="BK7" s="25">
        <f t="shared" si="15"/>
        <v>57.064999999999998</v>
      </c>
      <c r="BL7" s="25">
        <v>40.58</v>
      </c>
      <c r="BM7" s="33">
        <f t="shared" si="16"/>
        <v>51.992499999999993</v>
      </c>
      <c r="BN7" s="121">
        <v>53.7</v>
      </c>
      <c r="BO7" s="113">
        <v>54.32</v>
      </c>
      <c r="BP7" s="113">
        <v>77.78</v>
      </c>
      <c r="BQ7" s="113">
        <v>62.96</v>
      </c>
      <c r="BR7" s="113">
        <v>50</v>
      </c>
      <c r="BS7" s="114">
        <f t="shared" si="17"/>
        <v>63.580000000000005</v>
      </c>
      <c r="BT7" s="113">
        <v>77.78</v>
      </c>
      <c r="BU7" s="113">
        <v>48.15</v>
      </c>
      <c r="BV7" s="120">
        <v>48.15</v>
      </c>
      <c r="BW7" s="114">
        <f t="shared" si="18"/>
        <v>58.026666666666671</v>
      </c>
      <c r="BX7" s="78">
        <f t="shared" si="19"/>
        <v>57.406666666666673</v>
      </c>
    </row>
    <row r="8" spans="1:76" x14ac:dyDescent="0.25">
      <c r="A8" s="20" t="s">
        <v>5</v>
      </c>
      <c r="B8" s="113">
        <v>70.540000000000006</v>
      </c>
      <c r="C8" s="113">
        <v>43.7</v>
      </c>
      <c r="D8" s="114">
        <f t="shared" si="0"/>
        <v>57.120000000000005</v>
      </c>
      <c r="E8" s="113">
        <v>58.11</v>
      </c>
      <c r="F8" s="113">
        <v>70.94</v>
      </c>
      <c r="G8" s="113">
        <v>66.23</v>
      </c>
      <c r="H8" s="113">
        <v>55.01</v>
      </c>
      <c r="I8" s="113">
        <v>60.56</v>
      </c>
      <c r="J8" s="113">
        <v>36.97</v>
      </c>
      <c r="K8" s="28">
        <f t="shared" si="1"/>
        <v>48.765000000000001</v>
      </c>
      <c r="L8" s="134">
        <f t="shared" si="2"/>
        <v>59.362500000000004</v>
      </c>
      <c r="M8" s="121">
        <v>74.14</v>
      </c>
      <c r="N8" s="113">
        <v>48.93</v>
      </c>
      <c r="O8" s="114">
        <f t="shared" si="3"/>
        <v>61.534999999999997</v>
      </c>
      <c r="P8" s="113">
        <v>61.81</v>
      </c>
      <c r="Q8" s="113">
        <v>79.14</v>
      </c>
      <c r="R8" s="113">
        <v>67.790000000000006</v>
      </c>
      <c r="S8" s="113">
        <v>52.45</v>
      </c>
      <c r="T8" s="113">
        <v>66.91</v>
      </c>
      <c r="U8" s="113">
        <v>41.83</v>
      </c>
      <c r="V8" s="114">
        <f t="shared" si="4"/>
        <v>54.37</v>
      </c>
      <c r="W8" s="68">
        <f t="shared" si="5"/>
        <v>62.849166666666669</v>
      </c>
      <c r="X8" s="81">
        <v>76.56</v>
      </c>
      <c r="Y8" s="25">
        <v>48.41</v>
      </c>
      <c r="Z8" s="28">
        <f t="shared" si="6"/>
        <v>62.484999999999999</v>
      </c>
      <c r="AA8" s="25">
        <v>68.91</v>
      </c>
      <c r="AB8" s="25">
        <v>75.58</v>
      </c>
      <c r="AC8" s="25">
        <v>70.069999999999993</v>
      </c>
      <c r="AD8" s="25">
        <v>47.71</v>
      </c>
      <c r="AE8" s="25">
        <v>43.79</v>
      </c>
      <c r="AF8" s="28">
        <f t="shared" si="7"/>
        <v>45.75</v>
      </c>
      <c r="AG8" s="25">
        <v>58.54</v>
      </c>
      <c r="AH8" s="25">
        <v>51.63</v>
      </c>
      <c r="AI8" s="28">
        <f t="shared" si="8"/>
        <v>55.085000000000001</v>
      </c>
      <c r="AJ8" s="25">
        <v>58.64</v>
      </c>
      <c r="AK8" s="25">
        <v>65.55</v>
      </c>
      <c r="AL8" s="25">
        <v>43.56</v>
      </c>
      <c r="AM8" s="28">
        <f t="shared" si="9"/>
        <v>54.555</v>
      </c>
      <c r="AN8" s="25">
        <v>57.14</v>
      </c>
      <c r="AO8" s="25">
        <v>37.97</v>
      </c>
      <c r="AP8" s="25">
        <v>48.37</v>
      </c>
      <c r="AQ8" s="25">
        <v>29.54</v>
      </c>
      <c r="AR8" s="25">
        <v>44.54</v>
      </c>
      <c r="AS8" s="25">
        <v>55.18</v>
      </c>
      <c r="AT8" s="25">
        <v>52.1</v>
      </c>
      <c r="AU8" s="68">
        <f t="shared" si="10"/>
        <v>54.394333333333321</v>
      </c>
      <c r="AV8" s="25">
        <v>60.21</v>
      </c>
      <c r="AW8" s="25">
        <v>52.07</v>
      </c>
      <c r="AX8" s="25">
        <v>55.9</v>
      </c>
      <c r="AY8" s="25">
        <f t="shared" si="11"/>
        <v>53.984999999999999</v>
      </c>
      <c r="AZ8" s="25">
        <v>74.97</v>
      </c>
      <c r="BA8" s="25">
        <v>27.36</v>
      </c>
      <c r="BB8" s="25">
        <f t="shared" si="12"/>
        <v>51.164999999999999</v>
      </c>
      <c r="BC8" s="49">
        <v>34.770000000000003</v>
      </c>
      <c r="BD8" s="33">
        <f t="shared" si="13"/>
        <v>50.032499999999999</v>
      </c>
      <c r="BE8" s="123">
        <v>63.24</v>
      </c>
      <c r="BF8" s="25">
        <v>53.25</v>
      </c>
      <c r="BG8" s="25">
        <v>53.51</v>
      </c>
      <c r="BH8" s="28">
        <f t="shared" si="14"/>
        <v>53.379999999999995</v>
      </c>
      <c r="BI8" s="25">
        <v>70.03</v>
      </c>
      <c r="BJ8" s="25">
        <v>31.43</v>
      </c>
      <c r="BK8" s="25">
        <f t="shared" si="15"/>
        <v>50.730000000000004</v>
      </c>
      <c r="BL8" s="25">
        <v>33.71</v>
      </c>
      <c r="BM8" s="33">
        <f t="shared" si="16"/>
        <v>50.265000000000008</v>
      </c>
      <c r="BN8" s="121">
        <v>58.08</v>
      </c>
      <c r="BO8" s="113">
        <v>39.71</v>
      </c>
      <c r="BP8" s="113">
        <v>65.31</v>
      </c>
      <c r="BQ8" s="113">
        <v>55.98</v>
      </c>
      <c r="BR8" s="113">
        <v>55.46</v>
      </c>
      <c r="BS8" s="114">
        <f t="shared" si="17"/>
        <v>58.916666666666664</v>
      </c>
      <c r="BT8" s="113">
        <v>72.27</v>
      </c>
      <c r="BU8" s="113">
        <v>43.88</v>
      </c>
      <c r="BV8" s="120">
        <v>59.01</v>
      </c>
      <c r="BW8" s="114">
        <f t="shared" si="18"/>
        <v>58.386666666666663</v>
      </c>
      <c r="BX8" s="78">
        <f t="shared" si="19"/>
        <v>53.773333333333326</v>
      </c>
    </row>
    <row r="9" spans="1:76" x14ac:dyDescent="0.25">
      <c r="A9" s="20" t="s">
        <v>6</v>
      </c>
      <c r="B9" s="113">
        <v>72.45</v>
      </c>
      <c r="C9" s="113">
        <v>43.88</v>
      </c>
      <c r="D9" s="114">
        <f t="shared" si="0"/>
        <v>58.165000000000006</v>
      </c>
      <c r="E9" s="113">
        <v>66.33</v>
      </c>
      <c r="F9" s="113">
        <v>78.91</v>
      </c>
      <c r="G9" s="113">
        <v>79.08</v>
      </c>
      <c r="H9" s="113">
        <v>71.77</v>
      </c>
      <c r="I9" s="113">
        <v>67.349999999999994</v>
      </c>
      <c r="J9" s="113">
        <v>62.76</v>
      </c>
      <c r="K9" s="28">
        <f t="shared" si="1"/>
        <v>65.054999999999993</v>
      </c>
      <c r="L9" s="134">
        <f t="shared" si="2"/>
        <v>69.885000000000005</v>
      </c>
      <c r="M9" s="121">
        <v>80.569999999999993</v>
      </c>
      <c r="N9" s="113">
        <v>46.34</v>
      </c>
      <c r="O9" s="114">
        <f t="shared" si="3"/>
        <v>63.454999999999998</v>
      </c>
      <c r="P9" s="113">
        <v>60.83</v>
      </c>
      <c r="Q9" s="113">
        <v>79.459999999999994</v>
      </c>
      <c r="R9" s="113">
        <v>71.5</v>
      </c>
      <c r="S9" s="113">
        <v>61.78</v>
      </c>
      <c r="T9" s="113">
        <v>66.88</v>
      </c>
      <c r="U9" s="113">
        <v>46.18</v>
      </c>
      <c r="V9" s="114">
        <f t="shared" si="4"/>
        <v>56.53</v>
      </c>
      <c r="W9" s="68">
        <f t="shared" si="5"/>
        <v>65.592499999999987</v>
      </c>
      <c r="X9" s="81">
        <v>76.260000000000005</v>
      </c>
      <c r="Y9" s="25">
        <v>46.59</v>
      </c>
      <c r="Z9" s="28">
        <f t="shared" si="6"/>
        <v>61.425000000000004</v>
      </c>
      <c r="AA9" s="25">
        <v>65.28</v>
      </c>
      <c r="AB9" s="25">
        <v>75.37</v>
      </c>
      <c r="AC9" s="25">
        <v>74.180000000000007</v>
      </c>
      <c r="AD9" s="25">
        <v>62.02</v>
      </c>
      <c r="AE9" s="25">
        <v>52.23</v>
      </c>
      <c r="AF9" s="28">
        <f t="shared" si="7"/>
        <v>57.125</v>
      </c>
      <c r="AG9" s="25">
        <v>60.24</v>
      </c>
      <c r="AH9" s="25">
        <v>56.08</v>
      </c>
      <c r="AI9" s="28">
        <f t="shared" si="8"/>
        <v>58.16</v>
      </c>
      <c r="AJ9" s="25">
        <v>70.33</v>
      </c>
      <c r="AK9" s="25">
        <v>71.36</v>
      </c>
      <c r="AL9" s="25">
        <v>56.97</v>
      </c>
      <c r="AM9" s="28">
        <f t="shared" si="9"/>
        <v>64.164999999999992</v>
      </c>
      <c r="AN9" s="25">
        <v>63.8</v>
      </c>
      <c r="AO9" s="25">
        <v>37.39</v>
      </c>
      <c r="AP9" s="25">
        <v>56.08</v>
      </c>
      <c r="AQ9" s="25">
        <v>25.62</v>
      </c>
      <c r="AR9" s="25">
        <v>44.36</v>
      </c>
      <c r="AS9" s="25">
        <v>56.97</v>
      </c>
      <c r="AT9" s="25">
        <v>48.22</v>
      </c>
      <c r="AU9" s="68">
        <f t="shared" si="10"/>
        <v>57.231666666666669</v>
      </c>
      <c r="AV9" s="25">
        <v>61.22</v>
      </c>
      <c r="AW9" s="25">
        <v>50.34</v>
      </c>
      <c r="AX9" s="25">
        <v>50.85</v>
      </c>
      <c r="AY9" s="25">
        <f t="shared" si="11"/>
        <v>50.594999999999999</v>
      </c>
      <c r="AZ9" s="25">
        <v>72.790000000000006</v>
      </c>
      <c r="BA9" s="25">
        <v>25.34</v>
      </c>
      <c r="BB9" s="25">
        <f t="shared" si="12"/>
        <v>49.065000000000005</v>
      </c>
      <c r="BC9" s="49">
        <v>26.19</v>
      </c>
      <c r="BD9" s="33">
        <f t="shared" si="13"/>
        <v>46.767499999999998</v>
      </c>
      <c r="BE9" s="123">
        <v>66.88</v>
      </c>
      <c r="BF9" s="25">
        <v>57.32</v>
      </c>
      <c r="BG9" s="25">
        <v>56.53</v>
      </c>
      <c r="BH9" s="28">
        <f t="shared" si="14"/>
        <v>56.924999999999997</v>
      </c>
      <c r="BI9" s="25">
        <v>83.76</v>
      </c>
      <c r="BJ9" s="25">
        <v>22.93</v>
      </c>
      <c r="BK9" s="25">
        <f t="shared" si="15"/>
        <v>53.344999999999999</v>
      </c>
      <c r="BL9" s="25">
        <v>30.25</v>
      </c>
      <c r="BM9" s="33">
        <f t="shared" si="16"/>
        <v>51.849999999999994</v>
      </c>
      <c r="BN9" s="121">
        <v>61.57</v>
      </c>
      <c r="BO9" s="113">
        <v>36.299999999999997</v>
      </c>
      <c r="BP9" s="113">
        <v>64.84</v>
      </c>
      <c r="BQ9" s="113">
        <v>57.86</v>
      </c>
      <c r="BR9" s="113">
        <v>59.64</v>
      </c>
      <c r="BS9" s="114">
        <f t="shared" si="17"/>
        <v>60.78</v>
      </c>
      <c r="BT9" s="113">
        <v>75.069999999999993</v>
      </c>
      <c r="BU9" s="113">
        <v>44.21</v>
      </c>
      <c r="BV9" s="120">
        <v>64.989999999999995</v>
      </c>
      <c r="BW9" s="114">
        <f t="shared" si="18"/>
        <v>61.423333333333325</v>
      </c>
      <c r="BX9" s="78">
        <f t="shared" si="19"/>
        <v>55.018333333333331</v>
      </c>
    </row>
    <row r="10" spans="1:76" x14ac:dyDescent="0.25">
      <c r="A10" s="20" t="s">
        <v>7</v>
      </c>
      <c r="B10" s="113">
        <v>73.33</v>
      </c>
      <c r="C10" s="113">
        <v>26.67</v>
      </c>
      <c r="D10" s="114">
        <f t="shared" si="0"/>
        <v>50</v>
      </c>
      <c r="E10" s="113">
        <v>36.67</v>
      </c>
      <c r="F10" s="113">
        <v>85</v>
      </c>
      <c r="G10" s="113">
        <v>65</v>
      </c>
      <c r="H10" s="113">
        <v>80</v>
      </c>
      <c r="I10" s="113">
        <v>56.67</v>
      </c>
      <c r="J10" s="113">
        <v>61.67</v>
      </c>
      <c r="K10" s="28">
        <f t="shared" si="1"/>
        <v>59.17</v>
      </c>
      <c r="L10" s="134">
        <f t="shared" si="2"/>
        <v>62.640000000000008</v>
      </c>
      <c r="M10" s="121">
        <v>65</v>
      </c>
      <c r="N10" s="113">
        <v>32.5</v>
      </c>
      <c r="O10" s="114">
        <f t="shared" si="3"/>
        <v>48.75</v>
      </c>
      <c r="P10" s="113">
        <v>25</v>
      </c>
      <c r="Q10" s="113">
        <v>80</v>
      </c>
      <c r="R10" s="113">
        <v>60</v>
      </c>
      <c r="S10" s="113">
        <v>85</v>
      </c>
      <c r="T10" s="113">
        <v>67.5</v>
      </c>
      <c r="U10" s="113">
        <v>40</v>
      </c>
      <c r="V10" s="114">
        <f t="shared" si="4"/>
        <v>53.75</v>
      </c>
      <c r="W10" s="68">
        <f t="shared" si="5"/>
        <v>58.75</v>
      </c>
      <c r="X10" s="81">
        <v>69.7</v>
      </c>
      <c r="Y10" s="25">
        <v>71.209999999999994</v>
      </c>
      <c r="Z10" s="28">
        <f t="shared" si="6"/>
        <v>70.454999999999998</v>
      </c>
      <c r="AA10" s="25">
        <v>60.61</v>
      </c>
      <c r="AB10" s="25">
        <v>77.27</v>
      </c>
      <c r="AC10" s="25">
        <v>83.33</v>
      </c>
      <c r="AD10" s="25">
        <v>45.45</v>
      </c>
      <c r="AE10" s="25">
        <v>57.58</v>
      </c>
      <c r="AF10" s="28">
        <f t="shared" si="7"/>
        <v>51.515000000000001</v>
      </c>
      <c r="AG10" s="25">
        <v>48.48</v>
      </c>
      <c r="AH10" s="25">
        <v>60.61</v>
      </c>
      <c r="AI10" s="28">
        <f t="shared" si="8"/>
        <v>54.545000000000002</v>
      </c>
      <c r="AJ10" s="25">
        <v>78.790000000000006</v>
      </c>
      <c r="AK10" s="25">
        <v>84.85</v>
      </c>
      <c r="AL10" s="25">
        <v>50</v>
      </c>
      <c r="AM10" s="28">
        <f t="shared" si="9"/>
        <v>67.424999999999997</v>
      </c>
      <c r="AN10" s="25">
        <v>83.33</v>
      </c>
      <c r="AO10" s="25">
        <v>55.56</v>
      </c>
      <c r="AP10" s="25">
        <v>54.55</v>
      </c>
      <c r="AQ10" s="25">
        <v>33.33</v>
      </c>
      <c r="AR10" s="25">
        <v>75.760000000000005</v>
      </c>
      <c r="AS10" s="25">
        <v>72.73</v>
      </c>
      <c r="AT10" s="25">
        <v>48.48</v>
      </c>
      <c r="AU10" s="68">
        <f t="shared" si="10"/>
        <v>64.512</v>
      </c>
      <c r="AV10" s="25">
        <v>68.33</v>
      </c>
      <c r="AW10" s="25">
        <v>55</v>
      </c>
      <c r="AX10" s="25">
        <v>35</v>
      </c>
      <c r="AY10" s="25">
        <f t="shared" si="11"/>
        <v>45</v>
      </c>
      <c r="AZ10" s="25">
        <v>86.67</v>
      </c>
      <c r="BA10" s="25">
        <v>53.33</v>
      </c>
      <c r="BB10" s="25">
        <f t="shared" si="12"/>
        <v>70</v>
      </c>
      <c r="BC10" s="49">
        <v>21.11</v>
      </c>
      <c r="BD10" s="33">
        <f t="shared" si="13"/>
        <v>51.11</v>
      </c>
      <c r="BE10" s="123">
        <v>62.5</v>
      </c>
      <c r="BF10" s="25">
        <v>42.5</v>
      </c>
      <c r="BG10" s="25">
        <v>35</v>
      </c>
      <c r="BH10" s="28">
        <f t="shared" si="14"/>
        <v>38.75</v>
      </c>
      <c r="BI10" s="25">
        <v>90</v>
      </c>
      <c r="BJ10" s="25">
        <v>30</v>
      </c>
      <c r="BK10" s="25">
        <f t="shared" si="15"/>
        <v>60</v>
      </c>
      <c r="BL10" s="25">
        <v>13.33</v>
      </c>
      <c r="BM10" s="33">
        <f t="shared" si="16"/>
        <v>43.645000000000003</v>
      </c>
      <c r="BN10" s="121">
        <v>69.7</v>
      </c>
      <c r="BO10" s="113">
        <v>52.53</v>
      </c>
      <c r="BP10" s="113">
        <v>69.7</v>
      </c>
      <c r="BQ10" s="113">
        <v>63.64</v>
      </c>
      <c r="BR10" s="113">
        <v>53.03</v>
      </c>
      <c r="BS10" s="114">
        <f t="shared" si="17"/>
        <v>62.123333333333335</v>
      </c>
      <c r="BT10" s="113">
        <v>75.760000000000005</v>
      </c>
      <c r="BU10" s="113">
        <v>48.48</v>
      </c>
      <c r="BV10" s="120">
        <v>66.67</v>
      </c>
      <c r="BW10" s="114">
        <f t="shared" si="18"/>
        <v>63.636666666666677</v>
      </c>
      <c r="BX10" s="78">
        <f t="shared" si="19"/>
        <v>61.997500000000009</v>
      </c>
    </row>
    <row r="11" spans="1:76" x14ac:dyDescent="0.25">
      <c r="A11" s="20" t="s">
        <v>8</v>
      </c>
      <c r="B11" s="113">
        <v>75.81</v>
      </c>
      <c r="C11" s="113">
        <v>32.26</v>
      </c>
      <c r="D11" s="114">
        <f t="shared" si="0"/>
        <v>54.034999999999997</v>
      </c>
      <c r="E11" s="113">
        <v>69.349999999999994</v>
      </c>
      <c r="F11" s="113">
        <v>69.349999999999994</v>
      </c>
      <c r="G11" s="113">
        <v>45.97</v>
      </c>
      <c r="H11" s="113">
        <v>54.84</v>
      </c>
      <c r="I11" s="113">
        <v>70.16</v>
      </c>
      <c r="J11" s="113">
        <v>44.35</v>
      </c>
      <c r="K11" s="28">
        <f t="shared" si="1"/>
        <v>57.254999999999995</v>
      </c>
      <c r="L11" s="134">
        <f t="shared" si="2"/>
        <v>58.466666666666661</v>
      </c>
      <c r="M11" s="121">
        <v>75.790000000000006</v>
      </c>
      <c r="N11" s="113">
        <v>53.16</v>
      </c>
      <c r="O11" s="114">
        <f t="shared" si="3"/>
        <v>64.474999999999994</v>
      </c>
      <c r="P11" s="113">
        <v>40</v>
      </c>
      <c r="Q11" s="113">
        <v>76.84</v>
      </c>
      <c r="R11" s="113">
        <v>68.95</v>
      </c>
      <c r="S11" s="113">
        <v>42.11</v>
      </c>
      <c r="T11" s="113">
        <v>70.53</v>
      </c>
      <c r="U11" s="113">
        <v>47.37</v>
      </c>
      <c r="V11" s="114">
        <f t="shared" si="4"/>
        <v>58.95</v>
      </c>
      <c r="W11" s="68">
        <f t="shared" si="5"/>
        <v>58.554166666666667</v>
      </c>
      <c r="X11" s="81">
        <v>40.380000000000003</v>
      </c>
      <c r="Y11" s="25">
        <v>33.65</v>
      </c>
      <c r="Z11" s="28">
        <f t="shared" si="6"/>
        <v>37.015000000000001</v>
      </c>
      <c r="AA11" s="25">
        <v>40.380000000000003</v>
      </c>
      <c r="AB11" s="25">
        <v>71.150000000000006</v>
      </c>
      <c r="AC11" s="25">
        <v>78.849999999999994</v>
      </c>
      <c r="AD11" s="25">
        <v>46.15</v>
      </c>
      <c r="AE11" s="25">
        <v>19.23</v>
      </c>
      <c r="AF11" s="28">
        <f t="shared" si="7"/>
        <v>32.69</v>
      </c>
      <c r="AG11" s="25">
        <v>44.23</v>
      </c>
      <c r="AH11" s="25">
        <v>42.31</v>
      </c>
      <c r="AI11" s="28">
        <f t="shared" si="8"/>
        <v>43.269999999999996</v>
      </c>
      <c r="AJ11" s="25">
        <v>71.150000000000006</v>
      </c>
      <c r="AK11" s="25">
        <v>60.58</v>
      </c>
      <c r="AL11" s="25">
        <v>46.15</v>
      </c>
      <c r="AM11" s="28">
        <f t="shared" si="9"/>
        <v>53.364999999999995</v>
      </c>
      <c r="AN11" s="25">
        <v>66.349999999999994</v>
      </c>
      <c r="AO11" s="25">
        <v>27.56</v>
      </c>
      <c r="AP11" s="25">
        <v>57.69</v>
      </c>
      <c r="AQ11" s="25">
        <v>31.41</v>
      </c>
      <c r="AR11" s="25">
        <v>40.380000000000003</v>
      </c>
      <c r="AS11" s="25">
        <v>40.380000000000003</v>
      </c>
      <c r="AT11" s="25">
        <v>50.96</v>
      </c>
      <c r="AU11" s="68">
        <f t="shared" si="10"/>
        <v>49.506666666666668</v>
      </c>
      <c r="AV11" s="25">
        <v>66.13</v>
      </c>
      <c r="AW11" s="25">
        <v>58.06</v>
      </c>
      <c r="AX11" s="25">
        <v>70.97</v>
      </c>
      <c r="AY11" s="25">
        <f t="shared" si="11"/>
        <v>64.515000000000001</v>
      </c>
      <c r="AZ11" s="25">
        <v>64.52</v>
      </c>
      <c r="BA11" s="25">
        <v>15.32</v>
      </c>
      <c r="BB11" s="25">
        <f t="shared" si="12"/>
        <v>39.92</v>
      </c>
      <c r="BC11" s="49">
        <v>31.18</v>
      </c>
      <c r="BD11" s="33">
        <f t="shared" si="13"/>
        <v>50.436250000000001</v>
      </c>
      <c r="BE11" s="123">
        <v>65.260000000000005</v>
      </c>
      <c r="BF11" s="25">
        <v>64.739999999999995</v>
      </c>
      <c r="BG11" s="25">
        <v>47.89</v>
      </c>
      <c r="BH11" s="28">
        <f t="shared" si="14"/>
        <v>56.314999999999998</v>
      </c>
      <c r="BI11" s="25">
        <v>80</v>
      </c>
      <c r="BJ11" s="25">
        <v>16.84</v>
      </c>
      <c r="BK11" s="25">
        <f t="shared" si="15"/>
        <v>48.42</v>
      </c>
      <c r="BL11" s="25">
        <v>45.26</v>
      </c>
      <c r="BM11" s="33">
        <f t="shared" si="16"/>
        <v>53.813749999999999</v>
      </c>
      <c r="BN11" s="121">
        <v>62.5</v>
      </c>
      <c r="BO11" s="113">
        <v>28.85</v>
      </c>
      <c r="BP11" s="113">
        <v>58.65</v>
      </c>
      <c r="BQ11" s="113">
        <v>60.58</v>
      </c>
      <c r="BR11" s="113">
        <v>65.38</v>
      </c>
      <c r="BS11" s="114">
        <f t="shared" si="17"/>
        <v>61.536666666666662</v>
      </c>
      <c r="BT11" s="113">
        <v>88.46</v>
      </c>
      <c r="BU11" s="113">
        <v>36.54</v>
      </c>
      <c r="BV11" s="120">
        <v>48.08</v>
      </c>
      <c r="BW11" s="114">
        <f t="shared" si="18"/>
        <v>57.693333333333328</v>
      </c>
      <c r="BX11" s="78">
        <f t="shared" si="19"/>
        <v>52.644999999999996</v>
      </c>
    </row>
    <row r="12" spans="1:76" x14ac:dyDescent="0.25">
      <c r="A12" s="20" t="s">
        <v>9</v>
      </c>
      <c r="B12" s="113">
        <v>73.739999999999995</v>
      </c>
      <c r="C12" s="113">
        <v>59.09</v>
      </c>
      <c r="D12" s="114">
        <f t="shared" si="0"/>
        <v>66.414999999999992</v>
      </c>
      <c r="E12" s="113">
        <v>44.44</v>
      </c>
      <c r="F12" s="113">
        <v>91.41</v>
      </c>
      <c r="G12" s="113">
        <v>68.180000000000007</v>
      </c>
      <c r="H12" s="113">
        <v>34.340000000000003</v>
      </c>
      <c r="I12" s="113">
        <v>84.34</v>
      </c>
      <c r="J12" s="113">
        <v>53.54</v>
      </c>
      <c r="K12" s="28">
        <f t="shared" si="1"/>
        <v>68.94</v>
      </c>
      <c r="L12" s="134">
        <f t="shared" si="2"/>
        <v>62.287499999999994</v>
      </c>
      <c r="M12" s="121">
        <v>75</v>
      </c>
      <c r="N12" s="113">
        <v>58.88</v>
      </c>
      <c r="O12" s="114">
        <f t="shared" si="3"/>
        <v>66.94</v>
      </c>
      <c r="P12" s="113">
        <v>60.53</v>
      </c>
      <c r="Q12" s="113">
        <v>79.61</v>
      </c>
      <c r="R12" s="113">
        <v>64.47</v>
      </c>
      <c r="S12" s="113">
        <v>44.74</v>
      </c>
      <c r="T12" s="113">
        <v>73.03</v>
      </c>
      <c r="U12" s="113">
        <v>43.09</v>
      </c>
      <c r="V12" s="114">
        <f t="shared" si="4"/>
        <v>58.06</v>
      </c>
      <c r="W12" s="68">
        <f t="shared" si="5"/>
        <v>62.391666666666659</v>
      </c>
      <c r="X12" s="81">
        <v>76.34</v>
      </c>
      <c r="Y12" s="25">
        <v>41.6</v>
      </c>
      <c r="Z12" s="28">
        <f t="shared" si="6"/>
        <v>58.97</v>
      </c>
      <c r="AA12" s="25">
        <v>51.91</v>
      </c>
      <c r="AB12" s="25">
        <v>79.39</v>
      </c>
      <c r="AC12" s="25">
        <v>61.83</v>
      </c>
      <c r="AD12" s="25">
        <v>41.98</v>
      </c>
      <c r="AE12" s="25">
        <v>35.11</v>
      </c>
      <c r="AF12" s="28">
        <f t="shared" si="7"/>
        <v>38.545000000000002</v>
      </c>
      <c r="AG12" s="25">
        <v>53.44</v>
      </c>
      <c r="AH12" s="25">
        <v>38.93</v>
      </c>
      <c r="AI12" s="28">
        <f t="shared" si="8"/>
        <v>46.185000000000002</v>
      </c>
      <c r="AJ12" s="25">
        <v>44.27</v>
      </c>
      <c r="AK12" s="25">
        <v>69.849999999999994</v>
      </c>
      <c r="AL12" s="25">
        <v>39.31</v>
      </c>
      <c r="AM12" s="28">
        <f t="shared" si="9"/>
        <v>54.58</v>
      </c>
      <c r="AN12" s="25">
        <v>53.82</v>
      </c>
      <c r="AO12" s="25">
        <v>36.39</v>
      </c>
      <c r="AP12" s="25">
        <v>36.64</v>
      </c>
      <c r="AQ12" s="25">
        <v>27.99</v>
      </c>
      <c r="AR12" s="25">
        <v>45.8</v>
      </c>
      <c r="AS12" s="25">
        <v>41.22</v>
      </c>
      <c r="AT12" s="25">
        <v>45.04</v>
      </c>
      <c r="AU12" s="68">
        <f t="shared" si="10"/>
        <v>48.171999999999997</v>
      </c>
      <c r="AV12" s="25">
        <v>83.33</v>
      </c>
      <c r="AW12" s="25">
        <v>53.03</v>
      </c>
      <c r="AX12" s="25">
        <v>60.1</v>
      </c>
      <c r="AY12" s="25">
        <f t="shared" si="11"/>
        <v>56.564999999999998</v>
      </c>
      <c r="AZ12" s="25">
        <v>79.8</v>
      </c>
      <c r="BA12" s="25">
        <v>36.869999999999997</v>
      </c>
      <c r="BB12" s="25">
        <f t="shared" si="12"/>
        <v>58.334999999999994</v>
      </c>
      <c r="BC12" s="49">
        <v>58.59</v>
      </c>
      <c r="BD12" s="33">
        <f t="shared" si="13"/>
        <v>64.204999999999984</v>
      </c>
      <c r="BE12" s="123">
        <v>46.38</v>
      </c>
      <c r="BF12" s="25">
        <v>37.17</v>
      </c>
      <c r="BG12" s="25">
        <v>47.37</v>
      </c>
      <c r="BH12" s="28">
        <f t="shared" si="14"/>
        <v>42.269999999999996</v>
      </c>
      <c r="BI12" s="25">
        <v>77.63</v>
      </c>
      <c r="BJ12" s="25">
        <v>27.96</v>
      </c>
      <c r="BK12" s="25">
        <f t="shared" si="15"/>
        <v>52.795000000000002</v>
      </c>
      <c r="BL12" s="25">
        <v>35.090000000000003</v>
      </c>
      <c r="BM12" s="33">
        <f t="shared" si="16"/>
        <v>44.133749999999999</v>
      </c>
      <c r="BN12" s="121">
        <v>62.6</v>
      </c>
      <c r="BO12" s="113">
        <v>32.06</v>
      </c>
      <c r="BP12" s="113">
        <v>59.92</v>
      </c>
      <c r="BQ12" s="113">
        <v>49.24</v>
      </c>
      <c r="BR12" s="113">
        <v>50.38</v>
      </c>
      <c r="BS12" s="114">
        <f t="shared" si="17"/>
        <v>53.18</v>
      </c>
      <c r="BT12" s="113">
        <v>71.760000000000005</v>
      </c>
      <c r="BU12" s="113">
        <v>41.22</v>
      </c>
      <c r="BV12" s="120">
        <v>60.31</v>
      </c>
      <c r="BW12" s="114">
        <f t="shared" si="18"/>
        <v>57.763333333333343</v>
      </c>
      <c r="BX12" s="78">
        <f t="shared" si="19"/>
        <v>51.400833333333338</v>
      </c>
    </row>
    <row r="13" spans="1:76" x14ac:dyDescent="0.25">
      <c r="A13" s="20" t="s">
        <v>10</v>
      </c>
      <c r="B13" s="113">
        <v>68.290000000000006</v>
      </c>
      <c r="C13" s="113">
        <v>47.56</v>
      </c>
      <c r="D13" s="114">
        <f t="shared" si="0"/>
        <v>57.925000000000004</v>
      </c>
      <c r="E13" s="113">
        <v>56.1</v>
      </c>
      <c r="F13" s="113">
        <v>82.93</v>
      </c>
      <c r="G13" s="113">
        <v>85.37</v>
      </c>
      <c r="H13" s="113">
        <v>70.73</v>
      </c>
      <c r="I13" s="113">
        <v>58.54</v>
      </c>
      <c r="J13" s="113">
        <v>40.24</v>
      </c>
      <c r="K13" s="28">
        <f t="shared" si="1"/>
        <v>49.39</v>
      </c>
      <c r="L13" s="134">
        <f t="shared" si="2"/>
        <v>67.07416666666667</v>
      </c>
      <c r="M13" s="121">
        <v>86.79</v>
      </c>
      <c r="N13" s="113">
        <v>45.28</v>
      </c>
      <c r="O13" s="114">
        <f t="shared" si="3"/>
        <v>66.034999999999997</v>
      </c>
      <c r="P13" s="113">
        <v>52.83</v>
      </c>
      <c r="Q13" s="113">
        <v>89.62</v>
      </c>
      <c r="R13" s="113">
        <v>79.25</v>
      </c>
      <c r="S13" s="113">
        <v>60.38</v>
      </c>
      <c r="T13" s="113">
        <v>75.47</v>
      </c>
      <c r="U13" s="113">
        <v>61.32</v>
      </c>
      <c r="V13" s="114">
        <f t="shared" si="4"/>
        <v>68.394999999999996</v>
      </c>
      <c r="W13" s="68">
        <f t="shared" si="5"/>
        <v>69.418333333333337</v>
      </c>
      <c r="X13" s="81">
        <v>75.760000000000005</v>
      </c>
      <c r="Y13" s="25">
        <v>53.03</v>
      </c>
      <c r="Z13" s="28">
        <f t="shared" si="6"/>
        <v>64.39500000000001</v>
      </c>
      <c r="AA13" s="25">
        <v>53.03</v>
      </c>
      <c r="AB13" s="25">
        <v>84.85</v>
      </c>
      <c r="AC13" s="25">
        <v>67.42</v>
      </c>
      <c r="AD13" s="25">
        <v>45.45</v>
      </c>
      <c r="AE13" s="25">
        <v>33.33</v>
      </c>
      <c r="AF13" s="28">
        <f t="shared" si="7"/>
        <v>39.39</v>
      </c>
      <c r="AG13" s="25">
        <v>43.94</v>
      </c>
      <c r="AH13" s="25">
        <v>45.45</v>
      </c>
      <c r="AI13" s="28">
        <f t="shared" si="8"/>
        <v>44.695</v>
      </c>
      <c r="AJ13" s="25">
        <v>65.150000000000006</v>
      </c>
      <c r="AK13" s="25">
        <v>71.97</v>
      </c>
      <c r="AL13" s="25">
        <v>63.64</v>
      </c>
      <c r="AM13" s="28">
        <f t="shared" si="9"/>
        <v>67.805000000000007</v>
      </c>
      <c r="AN13" s="25">
        <v>75.760000000000005</v>
      </c>
      <c r="AO13" s="25">
        <v>39.39</v>
      </c>
      <c r="AP13" s="25">
        <v>39.39</v>
      </c>
      <c r="AQ13" s="25">
        <v>31.31</v>
      </c>
      <c r="AR13" s="25">
        <v>56.06</v>
      </c>
      <c r="AS13" s="25">
        <v>57.58</v>
      </c>
      <c r="AT13" s="25">
        <v>45.45</v>
      </c>
      <c r="AU13" s="68">
        <f t="shared" si="10"/>
        <v>55.445000000000007</v>
      </c>
      <c r="AV13" s="25">
        <v>76.83</v>
      </c>
      <c r="AW13" s="25">
        <v>63.41</v>
      </c>
      <c r="AX13" s="25">
        <v>79.27</v>
      </c>
      <c r="AY13" s="25">
        <f t="shared" si="11"/>
        <v>71.34</v>
      </c>
      <c r="AZ13" s="25">
        <v>75.61</v>
      </c>
      <c r="BA13" s="25">
        <v>43.9</v>
      </c>
      <c r="BB13" s="25">
        <f t="shared" si="12"/>
        <v>59.754999999999995</v>
      </c>
      <c r="BC13" s="49">
        <v>42.28</v>
      </c>
      <c r="BD13" s="33">
        <f t="shared" si="13"/>
        <v>62.551250000000003</v>
      </c>
      <c r="BE13" s="123">
        <v>74.53</v>
      </c>
      <c r="BF13" s="25">
        <v>48.11</v>
      </c>
      <c r="BG13" s="25">
        <v>78.3</v>
      </c>
      <c r="BH13" s="28">
        <f t="shared" si="14"/>
        <v>63.204999999999998</v>
      </c>
      <c r="BI13" s="25">
        <v>73.58</v>
      </c>
      <c r="BJ13" s="25">
        <v>21.7</v>
      </c>
      <c r="BK13" s="25">
        <f t="shared" si="15"/>
        <v>47.64</v>
      </c>
      <c r="BL13" s="25">
        <v>28.93</v>
      </c>
      <c r="BM13" s="33">
        <f t="shared" si="16"/>
        <v>53.576250000000002</v>
      </c>
      <c r="BN13" s="121">
        <v>52.27</v>
      </c>
      <c r="BO13" s="113">
        <v>26.26</v>
      </c>
      <c r="BP13" s="113">
        <v>58.33</v>
      </c>
      <c r="BQ13" s="113">
        <v>46.21</v>
      </c>
      <c r="BR13" s="113">
        <v>53.03</v>
      </c>
      <c r="BS13" s="114">
        <f t="shared" si="17"/>
        <v>52.523333333333333</v>
      </c>
      <c r="BT13" s="113">
        <v>69.7</v>
      </c>
      <c r="BU13" s="113">
        <v>36.36</v>
      </c>
      <c r="BV13" s="120">
        <v>56.06</v>
      </c>
      <c r="BW13" s="114">
        <f t="shared" si="18"/>
        <v>54.04</v>
      </c>
      <c r="BX13" s="78">
        <f t="shared" si="19"/>
        <v>46.273333333333333</v>
      </c>
    </row>
    <row r="14" spans="1:76" x14ac:dyDescent="0.25">
      <c r="A14" s="20" t="s">
        <v>11</v>
      </c>
      <c r="B14" s="113">
        <v>85.71</v>
      </c>
      <c r="C14" s="113">
        <v>71.430000000000007</v>
      </c>
      <c r="D14" s="114">
        <f t="shared" si="0"/>
        <v>78.569999999999993</v>
      </c>
      <c r="E14" s="113">
        <v>57.14</v>
      </c>
      <c r="F14" s="113">
        <v>82.14</v>
      </c>
      <c r="G14" s="113">
        <v>67.86</v>
      </c>
      <c r="H14" s="113">
        <v>78.569999999999993</v>
      </c>
      <c r="I14" s="113">
        <v>75</v>
      </c>
      <c r="J14" s="113">
        <v>82.14</v>
      </c>
      <c r="K14" s="28">
        <f t="shared" si="1"/>
        <v>78.569999999999993</v>
      </c>
      <c r="L14" s="134">
        <f t="shared" si="2"/>
        <v>73.808333333333323</v>
      </c>
      <c r="M14" s="121">
        <v>88.24</v>
      </c>
      <c r="N14" s="113">
        <v>35.29</v>
      </c>
      <c r="O14" s="114">
        <f t="shared" si="3"/>
        <v>61.765000000000001</v>
      </c>
      <c r="P14" s="113">
        <v>35.29</v>
      </c>
      <c r="Q14" s="113">
        <v>73.53</v>
      </c>
      <c r="R14" s="113">
        <v>64.709999999999994</v>
      </c>
      <c r="S14" s="113">
        <v>58.82</v>
      </c>
      <c r="T14" s="113">
        <v>88.24</v>
      </c>
      <c r="U14" s="113">
        <v>61.76</v>
      </c>
      <c r="V14" s="114">
        <f t="shared" si="4"/>
        <v>75</v>
      </c>
      <c r="W14" s="68">
        <f t="shared" si="5"/>
        <v>61.519166666666671</v>
      </c>
      <c r="X14" s="81">
        <v>100</v>
      </c>
      <c r="Y14" s="25">
        <v>100</v>
      </c>
      <c r="Z14" s="28">
        <f t="shared" si="6"/>
        <v>100</v>
      </c>
      <c r="AA14" s="25">
        <v>66.67</v>
      </c>
      <c r="AB14" s="25">
        <v>66.67</v>
      </c>
      <c r="AC14" s="25">
        <v>41.67</v>
      </c>
      <c r="AD14" s="25">
        <v>0</v>
      </c>
      <c r="AE14" s="25">
        <v>0</v>
      </c>
      <c r="AF14" s="28">
        <f t="shared" si="7"/>
        <v>0</v>
      </c>
      <c r="AG14" s="25">
        <v>33.33</v>
      </c>
      <c r="AH14" s="25">
        <v>33.33</v>
      </c>
      <c r="AI14" s="28">
        <f t="shared" si="8"/>
        <v>33.33</v>
      </c>
      <c r="AJ14" s="25">
        <v>83.33</v>
      </c>
      <c r="AK14" s="25">
        <v>100</v>
      </c>
      <c r="AL14" s="25">
        <v>58.33</v>
      </c>
      <c r="AM14" s="28">
        <f t="shared" si="9"/>
        <v>79.164999999999992</v>
      </c>
      <c r="AN14" s="25">
        <v>75</v>
      </c>
      <c r="AO14" s="25">
        <v>33.33</v>
      </c>
      <c r="AP14" s="25">
        <v>83.33</v>
      </c>
      <c r="AQ14" s="25">
        <v>0</v>
      </c>
      <c r="AR14" s="25">
        <v>58.33</v>
      </c>
      <c r="AS14" s="25">
        <v>50</v>
      </c>
      <c r="AT14" s="25">
        <v>50</v>
      </c>
      <c r="AU14" s="68">
        <f t="shared" si="10"/>
        <v>54.721666666666678</v>
      </c>
      <c r="AV14" s="25">
        <v>67.86</v>
      </c>
      <c r="AW14" s="25">
        <v>46.43</v>
      </c>
      <c r="AX14" s="25">
        <v>50</v>
      </c>
      <c r="AY14" s="25">
        <f t="shared" si="11"/>
        <v>48.215000000000003</v>
      </c>
      <c r="AZ14" s="25">
        <v>92.86</v>
      </c>
      <c r="BA14" s="25">
        <v>35.71</v>
      </c>
      <c r="BB14" s="25">
        <f t="shared" si="12"/>
        <v>64.284999999999997</v>
      </c>
      <c r="BC14" s="49">
        <v>54.76</v>
      </c>
      <c r="BD14" s="33">
        <f t="shared" si="13"/>
        <v>58.78</v>
      </c>
      <c r="BE14" s="123">
        <v>52.94</v>
      </c>
      <c r="BF14" s="25">
        <v>58.82</v>
      </c>
      <c r="BG14" s="25">
        <v>64.709999999999994</v>
      </c>
      <c r="BH14" s="28">
        <f t="shared" si="14"/>
        <v>61.765000000000001</v>
      </c>
      <c r="BI14" s="25">
        <v>94.12</v>
      </c>
      <c r="BJ14" s="25">
        <v>29.41</v>
      </c>
      <c r="BK14" s="25">
        <f t="shared" si="15"/>
        <v>61.765000000000001</v>
      </c>
      <c r="BL14" s="25">
        <v>29.41</v>
      </c>
      <c r="BM14" s="33">
        <f t="shared" si="16"/>
        <v>51.47</v>
      </c>
      <c r="BN14" s="121">
        <v>100</v>
      </c>
      <c r="BO14" s="113">
        <v>55.56</v>
      </c>
      <c r="BP14" s="113">
        <v>58.33</v>
      </c>
      <c r="BQ14" s="113">
        <v>58.33</v>
      </c>
      <c r="BR14" s="113">
        <v>58.33</v>
      </c>
      <c r="BS14" s="114">
        <f t="shared" si="17"/>
        <v>58.330000000000005</v>
      </c>
      <c r="BT14" s="113">
        <v>16.670000000000002</v>
      </c>
      <c r="BU14" s="113">
        <v>50</v>
      </c>
      <c r="BV14" s="120">
        <v>33.33</v>
      </c>
      <c r="BW14" s="114">
        <f t="shared" si="18"/>
        <v>33.333333333333336</v>
      </c>
      <c r="BX14" s="78">
        <f t="shared" si="19"/>
        <v>61.805833333333339</v>
      </c>
    </row>
    <row r="15" spans="1:76" x14ac:dyDescent="0.25">
      <c r="A15" s="20" t="s">
        <v>12</v>
      </c>
      <c r="B15" s="113">
        <v>78.23</v>
      </c>
      <c r="C15" s="113">
        <v>45.58</v>
      </c>
      <c r="D15" s="114">
        <f t="shared" si="0"/>
        <v>61.905000000000001</v>
      </c>
      <c r="E15" s="113">
        <v>66.67</v>
      </c>
      <c r="F15" s="113">
        <v>82.65</v>
      </c>
      <c r="G15" s="113">
        <v>76.19</v>
      </c>
      <c r="H15" s="113">
        <v>69.39</v>
      </c>
      <c r="I15" s="113">
        <v>69.05</v>
      </c>
      <c r="J15" s="113">
        <v>59.86</v>
      </c>
      <c r="K15" s="28">
        <f t="shared" si="1"/>
        <v>64.454999999999998</v>
      </c>
      <c r="L15" s="134">
        <f t="shared" si="2"/>
        <v>70.209999999999994</v>
      </c>
      <c r="M15" s="121">
        <v>74.47</v>
      </c>
      <c r="N15" s="113">
        <v>42.02</v>
      </c>
      <c r="O15" s="114">
        <f t="shared" si="3"/>
        <v>58.245000000000005</v>
      </c>
      <c r="P15" s="113">
        <v>74.47</v>
      </c>
      <c r="Q15" s="113">
        <v>78.19</v>
      </c>
      <c r="R15" s="113">
        <v>67.02</v>
      </c>
      <c r="S15" s="113">
        <v>65.959999999999994</v>
      </c>
      <c r="T15" s="113">
        <v>69.150000000000006</v>
      </c>
      <c r="U15" s="113">
        <v>50</v>
      </c>
      <c r="V15" s="114">
        <f t="shared" si="4"/>
        <v>59.575000000000003</v>
      </c>
      <c r="W15" s="68">
        <f t="shared" si="5"/>
        <v>67.243333333333325</v>
      </c>
      <c r="X15" s="81">
        <v>61.54</v>
      </c>
      <c r="Y15" s="25">
        <v>56.15</v>
      </c>
      <c r="Z15" s="28">
        <f t="shared" si="6"/>
        <v>58.844999999999999</v>
      </c>
      <c r="AA15" s="25">
        <v>53.85</v>
      </c>
      <c r="AB15" s="25">
        <v>80.77</v>
      </c>
      <c r="AC15" s="25">
        <v>72.31</v>
      </c>
      <c r="AD15" s="25">
        <v>33.85</v>
      </c>
      <c r="AE15" s="25">
        <v>12.31</v>
      </c>
      <c r="AF15" s="28">
        <f t="shared" si="7"/>
        <v>23.080000000000002</v>
      </c>
      <c r="AG15" s="25">
        <v>35.380000000000003</v>
      </c>
      <c r="AH15" s="25">
        <v>46.15</v>
      </c>
      <c r="AI15" s="28">
        <f t="shared" si="8"/>
        <v>40.765000000000001</v>
      </c>
      <c r="AJ15" s="25">
        <v>53.85</v>
      </c>
      <c r="AK15" s="25">
        <v>71.540000000000006</v>
      </c>
      <c r="AL15" s="25">
        <v>45.38</v>
      </c>
      <c r="AM15" s="28">
        <f t="shared" si="9"/>
        <v>58.460000000000008</v>
      </c>
      <c r="AN15" s="25">
        <v>70</v>
      </c>
      <c r="AO15" s="25">
        <v>66.67</v>
      </c>
      <c r="AP15" s="25">
        <v>60</v>
      </c>
      <c r="AQ15" s="25">
        <v>29.74</v>
      </c>
      <c r="AR15" s="25">
        <v>57.69</v>
      </c>
      <c r="AS15" s="25">
        <v>61.54</v>
      </c>
      <c r="AT15" s="25">
        <v>59.23</v>
      </c>
      <c r="AU15" s="68">
        <f t="shared" si="10"/>
        <v>56.453333333333333</v>
      </c>
      <c r="AV15" s="25">
        <v>67.349999999999994</v>
      </c>
      <c r="AW15" s="25">
        <v>51.02</v>
      </c>
      <c r="AX15" s="25">
        <v>67.010000000000005</v>
      </c>
      <c r="AY15" s="25">
        <f t="shared" si="11"/>
        <v>59.015000000000001</v>
      </c>
      <c r="AZ15" s="25">
        <v>84.35</v>
      </c>
      <c r="BA15" s="25">
        <v>24.49</v>
      </c>
      <c r="BB15" s="25">
        <f t="shared" si="12"/>
        <v>54.419999999999995</v>
      </c>
      <c r="BC15" s="49">
        <v>45.12</v>
      </c>
      <c r="BD15" s="33">
        <f t="shared" si="13"/>
        <v>56.47625</v>
      </c>
      <c r="BE15" s="123">
        <v>68.09</v>
      </c>
      <c r="BF15" s="25">
        <v>51.6</v>
      </c>
      <c r="BG15" s="25">
        <v>80.319999999999993</v>
      </c>
      <c r="BH15" s="28">
        <f t="shared" si="14"/>
        <v>65.959999999999994</v>
      </c>
      <c r="BI15" s="25">
        <v>75.53</v>
      </c>
      <c r="BJ15" s="25">
        <v>26.6</v>
      </c>
      <c r="BK15" s="25">
        <f t="shared" si="15"/>
        <v>51.064999999999998</v>
      </c>
      <c r="BL15" s="25">
        <v>34.04</v>
      </c>
      <c r="BM15" s="33">
        <f t="shared" si="16"/>
        <v>54.78875</v>
      </c>
      <c r="BN15" s="121">
        <v>47.69</v>
      </c>
      <c r="BO15" s="113">
        <v>35.380000000000003</v>
      </c>
      <c r="BP15" s="113">
        <v>85.38</v>
      </c>
      <c r="BQ15" s="113">
        <v>65.38</v>
      </c>
      <c r="BR15" s="113">
        <v>65.38</v>
      </c>
      <c r="BS15" s="114">
        <f t="shared" si="17"/>
        <v>72.046666666666667</v>
      </c>
      <c r="BT15" s="113">
        <v>89.23</v>
      </c>
      <c r="BU15" s="113">
        <v>47.69</v>
      </c>
      <c r="BV15" s="120">
        <v>84.62</v>
      </c>
      <c r="BW15" s="114">
        <f t="shared" si="18"/>
        <v>73.846666666666678</v>
      </c>
      <c r="BX15" s="78">
        <f t="shared" si="19"/>
        <v>57.240833333333342</v>
      </c>
    </row>
    <row r="16" spans="1:76" x14ac:dyDescent="0.25">
      <c r="A16" s="20" t="s">
        <v>13</v>
      </c>
      <c r="B16" s="113">
        <v>87.5</v>
      </c>
      <c r="C16" s="113">
        <v>45.54</v>
      </c>
      <c r="D16" s="114">
        <f t="shared" si="0"/>
        <v>66.52</v>
      </c>
      <c r="E16" s="113">
        <v>62.5</v>
      </c>
      <c r="F16" s="113">
        <v>81.25</v>
      </c>
      <c r="G16" s="113">
        <v>80.36</v>
      </c>
      <c r="H16" s="113">
        <v>60.71</v>
      </c>
      <c r="I16" s="113">
        <v>73.209999999999994</v>
      </c>
      <c r="J16" s="113">
        <v>54.46</v>
      </c>
      <c r="K16" s="28">
        <f t="shared" si="1"/>
        <v>63.834999999999994</v>
      </c>
      <c r="L16" s="134">
        <f t="shared" si="2"/>
        <v>69.195833333333326</v>
      </c>
      <c r="M16" s="132"/>
      <c r="N16" s="118"/>
      <c r="O16" s="118"/>
      <c r="P16" s="118"/>
      <c r="Q16" s="118"/>
      <c r="R16" s="118"/>
      <c r="S16" s="118"/>
      <c r="T16" s="118"/>
      <c r="U16" s="118"/>
      <c r="V16" s="118"/>
      <c r="W16" s="137"/>
      <c r="X16" s="81">
        <v>80</v>
      </c>
      <c r="Y16" s="25">
        <v>13.33</v>
      </c>
      <c r="Z16" s="28">
        <f t="shared" si="6"/>
        <v>46.664999999999999</v>
      </c>
      <c r="AA16" s="25">
        <v>80</v>
      </c>
      <c r="AB16" s="25">
        <v>90</v>
      </c>
      <c r="AC16" s="25">
        <v>96.67</v>
      </c>
      <c r="AD16" s="25">
        <v>73.33</v>
      </c>
      <c r="AE16" s="25">
        <v>66.67</v>
      </c>
      <c r="AF16" s="28">
        <f t="shared" si="7"/>
        <v>70</v>
      </c>
      <c r="AG16" s="25">
        <v>80</v>
      </c>
      <c r="AH16" s="25">
        <v>60</v>
      </c>
      <c r="AI16" s="28">
        <f t="shared" si="8"/>
        <v>70</v>
      </c>
      <c r="AJ16" s="25">
        <v>93.33</v>
      </c>
      <c r="AK16" s="25">
        <v>76.67</v>
      </c>
      <c r="AL16" s="25">
        <v>100</v>
      </c>
      <c r="AM16" s="28">
        <f t="shared" si="9"/>
        <v>88.335000000000008</v>
      </c>
      <c r="AN16" s="25">
        <v>100</v>
      </c>
      <c r="AO16" s="25">
        <v>86.67</v>
      </c>
      <c r="AP16" s="25">
        <v>86.67</v>
      </c>
      <c r="AQ16" s="25">
        <v>88.89</v>
      </c>
      <c r="AR16" s="25">
        <v>63.33</v>
      </c>
      <c r="AS16" s="25">
        <v>40</v>
      </c>
      <c r="AT16" s="25">
        <v>60</v>
      </c>
      <c r="AU16" s="68">
        <f t="shared" si="10"/>
        <v>77.370666666666665</v>
      </c>
      <c r="AV16" s="25">
        <v>54.46</v>
      </c>
      <c r="AW16" s="25">
        <v>61.61</v>
      </c>
      <c r="AX16" s="25">
        <v>50.89</v>
      </c>
      <c r="AY16" s="25">
        <f t="shared" si="11"/>
        <v>56.25</v>
      </c>
      <c r="AZ16" s="25">
        <v>83.93</v>
      </c>
      <c r="BA16" s="25">
        <v>39.29</v>
      </c>
      <c r="BB16" s="25">
        <f t="shared" si="12"/>
        <v>61.61</v>
      </c>
      <c r="BC16" s="49">
        <v>33.33</v>
      </c>
      <c r="BD16" s="33">
        <f t="shared" si="13"/>
        <v>51.412499999999994</v>
      </c>
      <c r="BE16" s="124"/>
      <c r="BF16" s="63"/>
      <c r="BG16" s="63"/>
      <c r="BH16" s="119"/>
      <c r="BI16" s="63"/>
      <c r="BJ16" s="63"/>
      <c r="BK16" s="63"/>
      <c r="BL16" s="63"/>
      <c r="BM16" s="125"/>
      <c r="BN16" s="121">
        <v>93.33</v>
      </c>
      <c r="BO16" s="113">
        <v>22.22</v>
      </c>
      <c r="BP16" s="113">
        <v>86.67</v>
      </c>
      <c r="BQ16" s="113">
        <v>80</v>
      </c>
      <c r="BR16" s="113">
        <v>73.33</v>
      </c>
      <c r="BS16" s="114">
        <f t="shared" si="17"/>
        <v>80</v>
      </c>
      <c r="BT16" s="113">
        <v>100</v>
      </c>
      <c r="BU16" s="113">
        <v>53.33</v>
      </c>
      <c r="BV16" s="120">
        <v>86.67</v>
      </c>
      <c r="BW16" s="114">
        <f t="shared" si="18"/>
        <v>80</v>
      </c>
      <c r="BX16" s="78">
        <f t="shared" si="19"/>
        <v>68.887500000000003</v>
      </c>
    </row>
    <row r="17" spans="1:76" x14ac:dyDescent="0.25">
      <c r="A17" s="20" t="s">
        <v>14</v>
      </c>
      <c r="B17" s="113">
        <v>85.71</v>
      </c>
      <c r="C17" s="113">
        <v>41.67</v>
      </c>
      <c r="D17" s="114">
        <f t="shared" si="0"/>
        <v>63.69</v>
      </c>
      <c r="E17" s="113">
        <v>80.95</v>
      </c>
      <c r="F17" s="113">
        <v>80.95</v>
      </c>
      <c r="G17" s="113">
        <v>64.290000000000006</v>
      </c>
      <c r="H17" s="113">
        <v>42.86</v>
      </c>
      <c r="I17" s="113">
        <v>71.430000000000007</v>
      </c>
      <c r="J17" s="113">
        <v>48.81</v>
      </c>
      <c r="K17" s="28">
        <f t="shared" si="1"/>
        <v>60.120000000000005</v>
      </c>
      <c r="L17" s="134">
        <f t="shared" si="2"/>
        <v>65.476666666666674</v>
      </c>
      <c r="M17" s="121">
        <v>52.73</v>
      </c>
      <c r="N17" s="113">
        <v>43.64</v>
      </c>
      <c r="O17" s="114">
        <f t="shared" si="3"/>
        <v>48.185000000000002</v>
      </c>
      <c r="P17" s="113">
        <v>25.45</v>
      </c>
      <c r="Q17" s="113">
        <v>76.36</v>
      </c>
      <c r="R17" s="113">
        <v>65.45</v>
      </c>
      <c r="S17" s="113">
        <v>47.27</v>
      </c>
      <c r="T17" s="113">
        <v>55.45</v>
      </c>
      <c r="U17" s="113">
        <v>39.090000000000003</v>
      </c>
      <c r="V17" s="114">
        <f t="shared" si="4"/>
        <v>47.27</v>
      </c>
      <c r="W17" s="68">
        <f t="shared" si="5"/>
        <v>51.664166666666659</v>
      </c>
      <c r="X17" s="81">
        <v>90</v>
      </c>
      <c r="Y17" s="25">
        <v>41.67</v>
      </c>
      <c r="Z17" s="28">
        <f t="shared" si="6"/>
        <v>65.835000000000008</v>
      </c>
      <c r="AA17" s="25">
        <v>46.67</v>
      </c>
      <c r="AB17" s="25">
        <v>74.17</v>
      </c>
      <c r="AC17" s="25">
        <v>74.17</v>
      </c>
      <c r="AD17" s="25">
        <v>26.67</v>
      </c>
      <c r="AE17" s="25">
        <v>26.67</v>
      </c>
      <c r="AF17" s="28">
        <f t="shared" si="7"/>
        <v>26.67</v>
      </c>
      <c r="AG17" s="25">
        <v>40</v>
      </c>
      <c r="AH17" s="25">
        <v>43.33</v>
      </c>
      <c r="AI17" s="28">
        <f t="shared" si="8"/>
        <v>41.664999999999999</v>
      </c>
      <c r="AJ17" s="25">
        <v>65</v>
      </c>
      <c r="AK17" s="25">
        <v>69.17</v>
      </c>
      <c r="AL17" s="25">
        <v>40.83</v>
      </c>
      <c r="AM17" s="28">
        <f t="shared" si="9"/>
        <v>55</v>
      </c>
      <c r="AN17" s="25">
        <v>55</v>
      </c>
      <c r="AO17" s="25">
        <v>50</v>
      </c>
      <c r="AP17" s="25">
        <v>60</v>
      </c>
      <c r="AQ17" s="25">
        <v>41.67</v>
      </c>
      <c r="AR17" s="25">
        <v>57.5</v>
      </c>
      <c r="AS17" s="25">
        <v>53.33</v>
      </c>
      <c r="AT17" s="25">
        <v>54.17</v>
      </c>
      <c r="AU17" s="68">
        <f t="shared" si="10"/>
        <v>54.723333333333336</v>
      </c>
      <c r="AV17" s="25">
        <v>70.239999999999995</v>
      </c>
      <c r="AW17" s="25">
        <v>50</v>
      </c>
      <c r="AX17" s="25">
        <v>60.71</v>
      </c>
      <c r="AY17" s="25">
        <f t="shared" si="11"/>
        <v>55.355000000000004</v>
      </c>
      <c r="AZ17" s="25">
        <v>66.67</v>
      </c>
      <c r="BA17" s="25">
        <v>40.479999999999997</v>
      </c>
      <c r="BB17" s="25">
        <f t="shared" si="12"/>
        <v>53.575000000000003</v>
      </c>
      <c r="BC17" s="49">
        <v>47.62</v>
      </c>
      <c r="BD17" s="33">
        <f t="shared" si="13"/>
        <v>56.697500000000005</v>
      </c>
      <c r="BE17" s="123">
        <v>54.55</v>
      </c>
      <c r="BF17" s="25">
        <v>39.090000000000003</v>
      </c>
      <c r="BG17" s="25">
        <v>45.45</v>
      </c>
      <c r="BH17" s="28">
        <f t="shared" si="14"/>
        <v>42.27</v>
      </c>
      <c r="BI17" s="25">
        <v>65.45</v>
      </c>
      <c r="BJ17" s="25">
        <v>5.45</v>
      </c>
      <c r="BK17" s="25">
        <f t="shared" si="15"/>
        <v>35.450000000000003</v>
      </c>
      <c r="BL17" s="25">
        <v>17.579999999999998</v>
      </c>
      <c r="BM17" s="33">
        <f t="shared" si="16"/>
        <v>37.462499999999991</v>
      </c>
      <c r="BN17" s="121">
        <v>52.5</v>
      </c>
      <c r="BO17" s="113">
        <v>17.22</v>
      </c>
      <c r="BP17" s="113">
        <v>54.17</v>
      </c>
      <c r="BQ17" s="113">
        <v>56.67</v>
      </c>
      <c r="BR17" s="113">
        <v>55</v>
      </c>
      <c r="BS17" s="114">
        <f t="shared" si="17"/>
        <v>55.28</v>
      </c>
      <c r="BT17" s="113">
        <v>71.67</v>
      </c>
      <c r="BU17" s="113">
        <v>51.67</v>
      </c>
      <c r="BV17" s="120">
        <v>61.67</v>
      </c>
      <c r="BW17" s="114">
        <f t="shared" si="18"/>
        <v>61.669999999999995</v>
      </c>
      <c r="BX17" s="78">
        <f t="shared" si="19"/>
        <v>46.667499999999997</v>
      </c>
    </row>
    <row r="18" spans="1:76" x14ac:dyDescent="0.25">
      <c r="A18" s="20" t="s">
        <v>15</v>
      </c>
      <c r="B18" s="113">
        <v>78.760000000000005</v>
      </c>
      <c r="C18" s="113">
        <v>39.380000000000003</v>
      </c>
      <c r="D18" s="114">
        <f t="shared" si="0"/>
        <v>59.070000000000007</v>
      </c>
      <c r="E18" s="113">
        <v>67.88</v>
      </c>
      <c r="F18" s="113">
        <v>83.16</v>
      </c>
      <c r="G18" s="113">
        <v>65.28</v>
      </c>
      <c r="H18" s="113">
        <v>43.01</v>
      </c>
      <c r="I18" s="113">
        <v>72.540000000000006</v>
      </c>
      <c r="J18" s="113">
        <v>49.48</v>
      </c>
      <c r="K18" s="28">
        <f t="shared" si="1"/>
        <v>61.010000000000005</v>
      </c>
      <c r="L18" s="134">
        <f t="shared" si="2"/>
        <v>63.234999999999992</v>
      </c>
      <c r="M18" s="121">
        <v>76.150000000000006</v>
      </c>
      <c r="N18" s="113">
        <v>30.73</v>
      </c>
      <c r="O18" s="114">
        <f t="shared" si="3"/>
        <v>53.440000000000005</v>
      </c>
      <c r="P18" s="113">
        <v>53.21</v>
      </c>
      <c r="Q18" s="113">
        <v>80.73</v>
      </c>
      <c r="R18" s="113">
        <v>77.98</v>
      </c>
      <c r="S18" s="113">
        <v>59.63</v>
      </c>
      <c r="T18" s="113">
        <v>52.75</v>
      </c>
      <c r="U18" s="113">
        <v>20.64</v>
      </c>
      <c r="V18" s="114">
        <f t="shared" si="4"/>
        <v>36.695</v>
      </c>
      <c r="W18" s="68">
        <f t="shared" si="5"/>
        <v>60.280833333333334</v>
      </c>
      <c r="X18" s="81">
        <v>81.319999999999993</v>
      </c>
      <c r="Y18" s="25">
        <v>45.05</v>
      </c>
      <c r="Z18" s="28">
        <f t="shared" si="6"/>
        <v>63.184999999999995</v>
      </c>
      <c r="AA18" s="25">
        <v>67.03</v>
      </c>
      <c r="AB18" s="25">
        <v>80.22</v>
      </c>
      <c r="AC18" s="25">
        <v>76.37</v>
      </c>
      <c r="AD18" s="25">
        <v>69.23</v>
      </c>
      <c r="AE18" s="25">
        <v>63.74</v>
      </c>
      <c r="AF18" s="28">
        <f t="shared" si="7"/>
        <v>66.484999999999999</v>
      </c>
      <c r="AG18" s="25">
        <v>74.73</v>
      </c>
      <c r="AH18" s="25">
        <v>62.64</v>
      </c>
      <c r="AI18" s="28">
        <f t="shared" si="8"/>
        <v>68.685000000000002</v>
      </c>
      <c r="AJ18" s="25">
        <v>64.84</v>
      </c>
      <c r="AK18" s="25">
        <v>71.430000000000007</v>
      </c>
      <c r="AL18" s="25">
        <v>67.03</v>
      </c>
      <c r="AM18" s="28">
        <f t="shared" si="9"/>
        <v>69.23</v>
      </c>
      <c r="AN18" s="25">
        <v>66.48</v>
      </c>
      <c r="AO18" s="25">
        <v>58.24</v>
      </c>
      <c r="AP18" s="25">
        <v>56.04</v>
      </c>
      <c r="AQ18" s="25">
        <v>39.19</v>
      </c>
      <c r="AR18" s="25">
        <v>68.680000000000007</v>
      </c>
      <c r="AS18" s="25">
        <v>72.53</v>
      </c>
      <c r="AT18" s="25">
        <v>63.19</v>
      </c>
      <c r="AU18" s="68">
        <f t="shared" si="10"/>
        <v>65.359666666666683</v>
      </c>
      <c r="AV18" s="25">
        <v>60.1</v>
      </c>
      <c r="AW18" s="25">
        <v>49.48</v>
      </c>
      <c r="AX18" s="25">
        <v>59.84</v>
      </c>
      <c r="AY18" s="25">
        <f t="shared" si="11"/>
        <v>54.66</v>
      </c>
      <c r="AZ18" s="25">
        <v>73.06</v>
      </c>
      <c r="BA18" s="25">
        <v>27.98</v>
      </c>
      <c r="BB18" s="25">
        <f t="shared" si="12"/>
        <v>50.52</v>
      </c>
      <c r="BC18" s="49">
        <v>45.6</v>
      </c>
      <c r="BD18" s="33">
        <f t="shared" si="13"/>
        <v>52.72</v>
      </c>
      <c r="BE18" s="123">
        <v>71.56</v>
      </c>
      <c r="BF18" s="25">
        <v>64.680000000000007</v>
      </c>
      <c r="BG18" s="25">
        <v>64.22</v>
      </c>
      <c r="BH18" s="28">
        <f t="shared" si="14"/>
        <v>64.45</v>
      </c>
      <c r="BI18" s="25">
        <v>72.48</v>
      </c>
      <c r="BJ18" s="25">
        <v>28.44</v>
      </c>
      <c r="BK18" s="25">
        <f t="shared" si="15"/>
        <v>50.46</v>
      </c>
      <c r="BL18" s="25">
        <v>27.22</v>
      </c>
      <c r="BM18" s="33">
        <f t="shared" si="16"/>
        <v>53.422499999999999</v>
      </c>
      <c r="BN18" s="121">
        <v>74.73</v>
      </c>
      <c r="BO18" s="113">
        <v>30.04</v>
      </c>
      <c r="BP18" s="113">
        <v>84.62</v>
      </c>
      <c r="BQ18" s="113">
        <v>75.819999999999993</v>
      </c>
      <c r="BR18" s="113">
        <v>73.63</v>
      </c>
      <c r="BS18" s="114">
        <f t="shared" si="17"/>
        <v>78.023333333333326</v>
      </c>
      <c r="BT18" s="113">
        <v>82.42</v>
      </c>
      <c r="BU18" s="113">
        <v>54.95</v>
      </c>
      <c r="BV18" s="120">
        <v>75.819999999999993</v>
      </c>
      <c r="BW18" s="114">
        <f t="shared" si="18"/>
        <v>71.063333333333333</v>
      </c>
      <c r="BX18" s="78">
        <f t="shared" si="19"/>
        <v>63.464166666666671</v>
      </c>
    </row>
    <row r="19" spans="1:76" x14ac:dyDescent="0.25">
      <c r="A19" s="20" t="s">
        <v>16</v>
      </c>
      <c r="B19" s="113">
        <v>94.12</v>
      </c>
      <c r="C19" s="113">
        <v>52.94</v>
      </c>
      <c r="D19" s="114">
        <f t="shared" si="0"/>
        <v>73.53</v>
      </c>
      <c r="E19" s="113">
        <v>70.59</v>
      </c>
      <c r="F19" s="113">
        <v>73.53</v>
      </c>
      <c r="G19" s="113">
        <v>58.82</v>
      </c>
      <c r="H19" s="113">
        <v>70.59</v>
      </c>
      <c r="I19" s="113">
        <v>73.53</v>
      </c>
      <c r="J19" s="113">
        <v>44.12</v>
      </c>
      <c r="K19" s="28">
        <f t="shared" si="1"/>
        <v>58.825000000000003</v>
      </c>
      <c r="L19" s="134">
        <f t="shared" si="2"/>
        <v>67.647500000000008</v>
      </c>
      <c r="M19" s="121">
        <v>96</v>
      </c>
      <c r="N19" s="113">
        <v>60</v>
      </c>
      <c r="O19" s="114">
        <f t="shared" si="3"/>
        <v>78</v>
      </c>
      <c r="P19" s="113">
        <v>72</v>
      </c>
      <c r="Q19" s="113">
        <v>72</v>
      </c>
      <c r="R19" s="113">
        <v>66</v>
      </c>
      <c r="S19" s="113">
        <v>56</v>
      </c>
      <c r="T19" s="113">
        <v>78</v>
      </c>
      <c r="U19" s="113">
        <v>66</v>
      </c>
      <c r="V19" s="114">
        <f t="shared" si="4"/>
        <v>72</v>
      </c>
      <c r="W19" s="68">
        <f t="shared" si="5"/>
        <v>69.333333333333329</v>
      </c>
      <c r="X19" s="81">
        <v>85.71</v>
      </c>
      <c r="Y19" s="25">
        <v>35.71</v>
      </c>
      <c r="Z19" s="28">
        <f t="shared" si="6"/>
        <v>60.709999999999994</v>
      </c>
      <c r="AA19" s="25">
        <v>57.14</v>
      </c>
      <c r="AB19" s="25">
        <v>78.569999999999993</v>
      </c>
      <c r="AC19" s="25">
        <v>85.71</v>
      </c>
      <c r="AD19" s="25">
        <v>71.430000000000007</v>
      </c>
      <c r="AE19" s="25">
        <v>42.86</v>
      </c>
      <c r="AF19" s="28">
        <f t="shared" si="7"/>
        <v>57.145000000000003</v>
      </c>
      <c r="AG19" s="25">
        <v>71.430000000000007</v>
      </c>
      <c r="AH19" s="25">
        <v>57.14</v>
      </c>
      <c r="AI19" s="28">
        <f t="shared" si="8"/>
        <v>64.284999999999997</v>
      </c>
      <c r="AJ19" s="25">
        <v>14.29</v>
      </c>
      <c r="AK19" s="25">
        <v>78.569999999999993</v>
      </c>
      <c r="AL19" s="25">
        <v>42.86</v>
      </c>
      <c r="AM19" s="28">
        <f t="shared" si="9"/>
        <v>60.714999999999996</v>
      </c>
      <c r="AN19" s="25">
        <v>57.14</v>
      </c>
      <c r="AO19" s="25">
        <v>47.62</v>
      </c>
      <c r="AP19" s="25">
        <v>42.86</v>
      </c>
      <c r="AQ19" s="25">
        <v>42.86</v>
      </c>
      <c r="AR19" s="25">
        <v>57.14</v>
      </c>
      <c r="AS19" s="25">
        <v>57.14</v>
      </c>
      <c r="AT19" s="25">
        <v>57.14</v>
      </c>
      <c r="AU19" s="68">
        <f t="shared" si="10"/>
        <v>56.030999999999992</v>
      </c>
      <c r="AV19" s="25">
        <v>64.709999999999994</v>
      </c>
      <c r="AW19" s="25">
        <v>47.06</v>
      </c>
      <c r="AX19" s="25">
        <v>44.12</v>
      </c>
      <c r="AY19" s="25">
        <f t="shared" si="11"/>
        <v>45.59</v>
      </c>
      <c r="AZ19" s="25">
        <v>82.35</v>
      </c>
      <c r="BA19" s="25">
        <v>47.06</v>
      </c>
      <c r="BB19" s="25">
        <f t="shared" si="12"/>
        <v>64.704999999999998</v>
      </c>
      <c r="BC19" s="49">
        <v>25.49</v>
      </c>
      <c r="BD19" s="33">
        <f t="shared" si="13"/>
        <v>50.123750000000001</v>
      </c>
      <c r="BE19" s="123">
        <v>72</v>
      </c>
      <c r="BF19" s="25">
        <v>66</v>
      </c>
      <c r="BG19" s="25">
        <v>76</v>
      </c>
      <c r="BH19" s="28">
        <f t="shared" si="14"/>
        <v>71</v>
      </c>
      <c r="BI19" s="25">
        <v>96</v>
      </c>
      <c r="BJ19" s="25">
        <v>56</v>
      </c>
      <c r="BK19" s="25">
        <f t="shared" si="15"/>
        <v>76</v>
      </c>
      <c r="BL19" s="25">
        <v>34.67</v>
      </c>
      <c r="BM19" s="33">
        <f t="shared" si="16"/>
        <v>63.417500000000004</v>
      </c>
      <c r="BN19" s="121">
        <v>42.86</v>
      </c>
      <c r="BO19" s="113">
        <v>42.86</v>
      </c>
      <c r="BP19" s="113">
        <v>85.71</v>
      </c>
      <c r="BQ19" s="113">
        <v>57.14</v>
      </c>
      <c r="BR19" s="113">
        <v>42.86</v>
      </c>
      <c r="BS19" s="114">
        <f t="shared" si="17"/>
        <v>61.903333333333329</v>
      </c>
      <c r="BT19" s="113">
        <v>100</v>
      </c>
      <c r="BU19" s="113">
        <v>71.430000000000007</v>
      </c>
      <c r="BV19" s="120">
        <v>85.71</v>
      </c>
      <c r="BW19" s="114">
        <f t="shared" si="18"/>
        <v>85.713333333333324</v>
      </c>
      <c r="BX19" s="78">
        <f t="shared" si="19"/>
        <v>58.334166666666661</v>
      </c>
    </row>
    <row r="20" spans="1:76" x14ac:dyDescent="0.25">
      <c r="A20" s="20" t="s">
        <v>17</v>
      </c>
      <c r="B20" s="113">
        <v>72.44</v>
      </c>
      <c r="C20" s="113">
        <v>35.43</v>
      </c>
      <c r="D20" s="114">
        <f t="shared" si="0"/>
        <v>53.935000000000002</v>
      </c>
      <c r="E20" s="113">
        <v>47.24</v>
      </c>
      <c r="F20" s="113">
        <v>82.28</v>
      </c>
      <c r="G20" s="113">
        <v>67.319999999999993</v>
      </c>
      <c r="H20" s="113">
        <v>66.14</v>
      </c>
      <c r="I20" s="113">
        <v>66.540000000000006</v>
      </c>
      <c r="J20" s="113">
        <v>42.91</v>
      </c>
      <c r="K20" s="28">
        <f t="shared" si="1"/>
        <v>54.725000000000001</v>
      </c>
      <c r="L20" s="134">
        <f t="shared" si="2"/>
        <v>61.940000000000005</v>
      </c>
      <c r="M20" s="121">
        <v>83.33</v>
      </c>
      <c r="N20" s="113">
        <v>26.19</v>
      </c>
      <c r="O20" s="114">
        <f t="shared" si="3"/>
        <v>54.76</v>
      </c>
      <c r="P20" s="113">
        <v>42.86</v>
      </c>
      <c r="Q20" s="113">
        <v>80.95</v>
      </c>
      <c r="R20" s="113">
        <v>69.05</v>
      </c>
      <c r="S20" s="113">
        <v>80.95</v>
      </c>
      <c r="T20" s="113">
        <v>45.24</v>
      </c>
      <c r="U20" s="113">
        <v>16.670000000000002</v>
      </c>
      <c r="V20" s="114">
        <f t="shared" si="4"/>
        <v>30.955000000000002</v>
      </c>
      <c r="W20" s="68">
        <f t="shared" si="5"/>
        <v>59.920833333333327</v>
      </c>
      <c r="X20" s="81">
        <v>75</v>
      </c>
      <c r="Y20" s="25">
        <v>62.5</v>
      </c>
      <c r="Z20" s="28">
        <f t="shared" si="6"/>
        <v>68.75</v>
      </c>
      <c r="AA20" s="25">
        <v>75</v>
      </c>
      <c r="AB20" s="25">
        <v>55</v>
      </c>
      <c r="AC20" s="25">
        <v>87.5</v>
      </c>
      <c r="AD20" s="25">
        <v>50</v>
      </c>
      <c r="AE20" s="25">
        <v>50</v>
      </c>
      <c r="AF20" s="28">
        <f t="shared" si="7"/>
        <v>50</v>
      </c>
      <c r="AG20" s="25">
        <v>50</v>
      </c>
      <c r="AH20" s="25">
        <v>40</v>
      </c>
      <c r="AI20" s="28">
        <f t="shared" si="8"/>
        <v>45</v>
      </c>
      <c r="AJ20" s="25">
        <v>45</v>
      </c>
      <c r="AK20" s="25">
        <v>60</v>
      </c>
      <c r="AL20" s="25">
        <v>32.5</v>
      </c>
      <c r="AM20" s="28">
        <f t="shared" si="9"/>
        <v>46.25</v>
      </c>
      <c r="AN20" s="25">
        <v>70</v>
      </c>
      <c r="AO20" s="25">
        <v>43.33</v>
      </c>
      <c r="AP20" s="25">
        <v>60</v>
      </c>
      <c r="AQ20" s="25">
        <v>21.67</v>
      </c>
      <c r="AR20" s="25">
        <v>70</v>
      </c>
      <c r="AS20" s="25">
        <v>60</v>
      </c>
      <c r="AT20" s="25">
        <v>30</v>
      </c>
      <c r="AU20" s="68">
        <f t="shared" si="10"/>
        <v>55.166666666666664</v>
      </c>
      <c r="AV20" s="25">
        <v>65.349999999999994</v>
      </c>
      <c r="AW20" s="25">
        <v>52.36</v>
      </c>
      <c r="AX20" s="25">
        <v>45.67</v>
      </c>
      <c r="AY20" s="25">
        <f t="shared" si="11"/>
        <v>49.015000000000001</v>
      </c>
      <c r="AZ20" s="25">
        <v>78.739999999999995</v>
      </c>
      <c r="BA20" s="25">
        <v>31.89</v>
      </c>
      <c r="BB20" s="25">
        <f t="shared" si="12"/>
        <v>55.314999999999998</v>
      </c>
      <c r="BC20" s="49">
        <v>36.479999999999997</v>
      </c>
      <c r="BD20" s="33">
        <f t="shared" si="13"/>
        <v>51.54</v>
      </c>
      <c r="BE20" s="123">
        <v>60.71</v>
      </c>
      <c r="BF20" s="25">
        <v>69.05</v>
      </c>
      <c r="BG20" s="25">
        <v>39.29</v>
      </c>
      <c r="BH20" s="28">
        <f t="shared" si="14"/>
        <v>54.17</v>
      </c>
      <c r="BI20" s="25">
        <v>95.24</v>
      </c>
      <c r="BJ20" s="25">
        <v>15.48</v>
      </c>
      <c r="BK20" s="25">
        <f t="shared" si="15"/>
        <v>55.36</v>
      </c>
      <c r="BL20" s="25">
        <v>16.670000000000002</v>
      </c>
      <c r="BM20" s="33">
        <f t="shared" si="16"/>
        <v>46.727500000000006</v>
      </c>
      <c r="BN20" s="121">
        <v>75</v>
      </c>
      <c r="BO20" s="113">
        <v>51.67</v>
      </c>
      <c r="BP20" s="113">
        <v>65</v>
      </c>
      <c r="BQ20" s="113">
        <v>57.5</v>
      </c>
      <c r="BR20" s="113">
        <v>62.5</v>
      </c>
      <c r="BS20" s="114">
        <f t="shared" si="17"/>
        <v>61.666666666666664</v>
      </c>
      <c r="BT20" s="113">
        <v>60</v>
      </c>
      <c r="BU20" s="113">
        <v>15</v>
      </c>
      <c r="BV20" s="120">
        <v>80</v>
      </c>
      <c r="BW20" s="114">
        <f t="shared" si="18"/>
        <v>51.666666666666664</v>
      </c>
      <c r="BX20" s="78">
        <f t="shared" si="19"/>
        <v>60.000833333333333</v>
      </c>
    </row>
    <row r="21" spans="1:76" x14ac:dyDescent="0.25">
      <c r="A21" s="20" t="s">
        <v>18</v>
      </c>
      <c r="B21" s="113">
        <v>61.11</v>
      </c>
      <c r="C21" s="113">
        <v>42.22</v>
      </c>
      <c r="D21" s="114">
        <f t="shared" si="0"/>
        <v>51.664999999999999</v>
      </c>
      <c r="E21" s="113">
        <v>48.89</v>
      </c>
      <c r="F21" s="113">
        <v>75.56</v>
      </c>
      <c r="G21" s="113">
        <v>59.44</v>
      </c>
      <c r="H21" s="113">
        <v>56.67</v>
      </c>
      <c r="I21" s="113">
        <v>58.33</v>
      </c>
      <c r="J21" s="113">
        <v>33.33</v>
      </c>
      <c r="K21" s="28">
        <f t="shared" si="1"/>
        <v>45.83</v>
      </c>
      <c r="L21" s="134">
        <f t="shared" si="2"/>
        <v>56.342500000000001</v>
      </c>
      <c r="M21" s="121">
        <v>72.34</v>
      </c>
      <c r="N21" s="113">
        <v>49.2</v>
      </c>
      <c r="O21" s="114">
        <f t="shared" si="3"/>
        <v>60.77</v>
      </c>
      <c r="P21" s="113">
        <v>46.28</v>
      </c>
      <c r="Q21" s="113">
        <v>81.91</v>
      </c>
      <c r="R21" s="113">
        <v>76.599999999999994</v>
      </c>
      <c r="S21" s="113">
        <v>70.209999999999994</v>
      </c>
      <c r="T21" s="113">
        <v>74.2</v>
      </c>
      <c r="U21" s="113">
        <v>56.91</v>
      </c>
      <c r="V21" s="114">
        <f t="shared" si="4"/>
        <v>65.555000000000007</v>
      </c>
      <c r="W21" s="68">
        <f t="shared" si="5"/>
        <v>66.887500000000003</v>
      </c>
      <c r="X21" s="81">
        <v>64.44</v>
      </c>
      <c r="Y21" s="25">
        <v>35.56</v>
      </c>
      <c r="Z21" s="28">
        <f t="shared" si="6"/>
        <v>50</v>
      </c>
      <c r="AA21" s="25">
        <v>44.44</v>
      </c>
      <c r="AB21" s="25">
        <v>70</v>
      </c>
      <c r="AC21" s="25">
        <v>73.33</v>
      </c>
      <c r="AD21" s="25">
        <v>18.89</v>
      </c>
      <c r="AE21" s="25">
        <v>22.22</v>
      </c>
      <c r="AF21" s="28">
        <f t="shared" si="7"/>
        <v>20.555</v>
      </c>
      <c r="AG21" s="25">
        <v>55.56</v>
      </c>
      <c r="AH21" s="25">
        <v>54.44</v>
      </c>
      <c r="AI21" s="28">
        <f t="shared" si="8"/>
        <v>55</v>
      </c>
      <c r="AJ21" s="25">
        <v>58.89</v>
      </c>
      <c r="AK21" s="25">
        <v>67.78</v>
      </c>
      <c r="AL21" s="25">
        <v>55</v>
      </c>
      <c r="AM21" s="28">
        <f t="shared" si="9"/>
        <v>61.39</v>
      </c>
      <c r="AN21" s="25">
        <v>57.22</v>
      </c>
      <c r="AO21" s="25">
        <v>44.81</v>
      </c>
      <c r="AP21" s="25">
        <v>36.67</v>
      </c>
      <c r="AQ21" s="25">
        <v>26.67</v>
      </c>
      <c r="AR21" s="25">
        <v>56.11</v>
      </c>
      <c r="AS21" s="25">
        <v>64.44</v>
      </c>
      <c r="AT21" s="25">
        <v>56.67</v>
      </c>
      <c r="AU21" s="68">
        <f t="shared" si="10"/>
        <v>51.746333333333318</v>
      </c>
      <c r="AV21" s="25">
        <v>43.89</v>
      </c>
      <c r="AW21" s="25">
        <v>35.56</v>
      </c>
      <c r="AX21" s="25">
        <v>45</v>
      </c>
      <c r="AY21" s="25">
        <f t="shared" si="11"/>
        <v>40.28</v>
      </c>
      <c r="AZ21" s="25">
        <v>60</v>
      </c>
      <c r="BA21" s="25">
        <v>25</v>
      </c>
      <c r="BB21" s="25">
        <f t="shared" si="12"/>
        <v>42.5</v>
      </c>
      <c r="BC21" s="49">
        <v>31.11</v>
      </c>
      <c r="BD21" s="33">
        <f t="shared" si="13"/>
        <v>39.445</v>
      </c>
      <c r="BE21" s="123">
        <v>67.55</v>
      </c>
      <c r="BF21" s="25">
        <v>62.5</v>
      </c>
      <c r="BG21" s="25">
        <v>52.13</v>
      </c>
      <c r="BH21" s="28">
        <f t="shared" si="14"/>
        <v>57.314999999999998</v>
      </c>
      <c r="BI21" s="25">
        <v>69.150000000000006</v>
      </c>
      <c r="BJ21" s="25">
        <v>28.99</v>
      </c>
      <c r="BK21" s="25">
        <f t="shared" si="15"/>
        <v>49.07</v>
      </c>
      <c r="BL21" s="25">
        <v>32.619999999999997</v>
      </c>
      <c r="BM21" s="33">
        <f t="shared" si="16"/>
        <v>51.638750000000002</v>
      </c>
      <c r="BN21" s="121">
        <v>65</v>
      </c>
      <c r="BO21" s="113">
        <v>30.74</v>
      </c>
      <c r="BP21" s="113">
        <v>68.89</v>
      </c>
      <c r="BQ21" s="113">
        <v>51.11</v>
      </c>
      <c r="BR21" s="113">
        <v>52.78</v>
      </c>
      <c r="BS21" s="114">
        <f t="shared" si="17"/>
        <v>57.593333333333334</v>
      </c>
      <c r="BT21" s="113">
        <v>86.67</v>
      </c>
      <c r="BU21" s="113">
        <v>47.78</v>
      </c>
      <c r="BV21" s="120">
        <v>81.11</v>
      </c>
      <c r="BW21" s="114">
        <f t="shared" si="18"/>
        <v>71.853333333333339</v>
      </c>
      <c r="BX21" s="78">
        <f t="shared" si="19"/>
        <v>56.296666666666667</v>
      </c>
    </row>
    <row r="22" spans="1:76" x14ac:dyDescent="0.25">
      <c r="A22" s="20" t="s">
        <v>50</v>
      </c>
      <c r="B22" s="113">
        <v>70.180000000000007</v>
      </c>
      <c r="C22" s="113">
        <v>42.11</v>
      </c>
      <c r="D22" s="114">
        <f t="shared" si="0"/>
        <v>56.145000000000003</v>
      </c>
      <c r="E22" s="113">
        <v>49.12</v>
      </c>
      <c r="F22" s="113">
        <v>73.680000000000007</v>
      </c>
      <c r="G22" s="113">
        <v>72.37</v>
      </c>
      <c r="H22" s="113">
        <v>55.26</v>
      </c>
      <c r="I22" s="113">
        <v>57.46</v>
      </c>
      <c r="J22" s="113">
        <v>42.98</v>
      </c>
      <c r="K22" s="28">
        <f t="shared" si="1"/>
        <v>50.22</v>
      </c>
      <c r="L22" s="134">
        <f t="shared" si="2"/>
        <v>59.465833333333329</v>
      </c>
      <c r="M22" s="121">
        <v>75.760000000000005</v>
      </c>
      <c r="N22" s="113">
        <v>44.32</v>
      </c>
      <c r="O22" s="114">
        <f t="shared" si="3"/>
        <v>60.040000000000006</v>
      </c>
      <c r="P22" s="113">
        <v>57.58</v>
      </c>
      <c r="Q22" s="113">
        <v>72.349999999999994</v>
      </c>
      <c r="R22" s="113">
        <v>75.760000000000005</v>
      </c>
      <c r="S22" s="113">
        <v>63.64</v>
      </c>
      <c r="T22" s="113">
        <v>62.5</v>
      </c>
      <c r="U22" s="113">
        <v>36.74</v>
      </c>
      <c r="V22" s="114">
        <f t="shared" si="4"/>
        <v>49.620000000000005</v>
      </c>
      <c r="W22" s="68">
        <f t="shared" si="5"/>
        <v>63.164999999999999</v>
      </c>
      <c r="X22" s="81">
        <v>64.06</v>
      </c>
      <c r="Y22" s="25">
        <v>35.159999999999997</v>
      </c>
      <c r="Z22" s="28">
        <f t="shared" si="6"/>
        <v>49.61</v>
      </c>
      <c r="AA22" s="25">
        <v>68.75</v>
      </c>
      <c r="AB22" s="25">
        <v>78.91</v>
      </c>
      <c r="AC22" s="25">
        <v>69.53</v>
      </c>
      <c r="AD22" s="25">
        <v>42.19</v>
      </c>
      <c r="AE22" s="25">
        <v>26.56</v>
      </c>
      <c r="AF22" s="28">
        <f t="shared" si="7"/>
        <v>34.375</v>
      </c>
      <c r="AG22" s="25">
        <v>53.13</v>
      </c>
      <c r="AH22" s="25">
        <v>57.81</v>
      </c>
      <c r="AI22" s="28">
        <f t="shared" si="8"/>
        <v>55.47</v>
      </c>
      <c r="AJ22" s="25">
        <v>60.94</v>
      </c>
      <c r="AK22" s="25">
        <v>59.38</v>
      </c>
      <c r="AL22" s="25">
        <v>57.03</v>
      </c>
      <c r="AM22" s="28">
        <f t="shared" si="9"/>
        <v>58.204999999999998</v>
      </c>
      <c r="AN22" s="25">
        <v>78.91</v>
      </c>
      <c r="AO22" s="25">
        <v>43.75</v>
      </c>
      <c r="AP22" s="25">
        <v>42.19</v>
      </c>
      <c r="AQ22" s="25">
        <v>43.75</v>
      </c>
      <c r="AR22" s="25">
        <v>64.84</v>
      </c>
      <c r="AS22" s="25">
        <v>64.06</v>
      </c>
      <c r="AT22" s="25">
        <v>55.47</v>
      </c>
      <c r="AU22" s="68">
        <f t="shared" si="10"/>
        <v>57.917333333333332</v>
      </c>
      <c r="AV22" s="25">
        <v>63.16</v>
      </c>
      <c r="AW22" s="25">
        <v>61.4</v>
      </c>
      <c r="AX22" s="25">
        <v>39.04</v>
      </c>
      <c r="AY22" s="25">
        <f t="shared" si="11"/>
        <v>50.22</v>
      </c>
      <c r="AZ22" s="25">
        <v>77.19</v>
      </c>
      <c r="BA22" s="25">
        <v>21.93</v>
      </c>
      <c r="BB22" s="25">
        <f t="shared" si="12"/>
        <v>49.56</v>
      </c>
      <c r="BC22" s="49">
        <v>29.82</v>
      </c>
      <c r="BD22" s="33">
        <f t="shared" si="13"/>
        <v>48.19</v>
      </c>
      <c r="BE22" s="123">
        <v>71.209999999999994</v>
      </c>
      <c r="BF22" s="25">
        <v>43.56</v>
      </c>
      <c r="BG22" s="25">
        <v>49.24</v>
      </c>
      <c r="BH22" s="28">
        <f t="shared" si="14"/>
        <v>46.400000000000006</v>
      </c>
      <c r="BI22" s="25">
        <v>70.45</v>
      </c>
      <c r="BJ22" s="25">
        <v>19.7</v>
      </c>
      <c r="BK22" s="25">
        <f t="shared" si="15"/>
        <v>45.075000000000003</v>
      </c>
      <c r="BL22" s="25">
        <v>26.77</v>
      </c>
      <c r="BM22" s="33">
        <f t="shared" si="16"/>
        <v>47.363750000000003</v>
      </c>
      <c r="BN22" s="121">
        <v>74.22</v>
      </c>
      <c r="BO22" s="113">
        <v>16.149999999999999</v>
      </c>
      <c r="BP22" s="113">
        <v>73.44</v>
      </c>
      <c r="BQ22" s="113">
        <v>60.94</v>
      </c>
      <c r="BR22" s="113">
        <v>60.16</v>
      </c>
      <c r="BS22" s="114">
        <f t="shared" si="17"/>
        <v>64.846666666666664</v>
      </c>
      <c r="BT22" s="113">
        <v>68.75</v>
      </c>
      <c r="BU22" s="113">
        <v>50</v>
      </c>
      <c r="BV22" s="120">
        <v>68.75</v>
      </c>
      <c r="BW22" s="114">
        <f t="shared" si="18"/>
        <v>62.5</v>
      </c>
      <c r="BX22" s="78">
        <f t="shared" si="19"/>
        <v>54.429166666666667</v>
      </c>
    </row>
    <row r="23" spans="1:76" x14ac:dyDescent="0.25">
      <c r="A23" s="20" t="s">
        <v>19</v>
      </c>
      <c r="B23" s="113">
        <v>72.989999999999995</v>
      </c>
      <c r="C23" s="113">
        <v>41.24</v>
      </c>
      <c r="D23" s="114">
        <f t="shared" si="0"/>
        <v>57.114999999999995</v>
      </c>
      <c r="E23" s="113">
        <v>40.15</v>
      </c>
      <c r="F23" s="113">
        <v>68.61</v>
      </c>
      <c r="G23" s="113">
        <v>61.31</v>
      </c>
      <c r="H23" s="113">
        <v>47.45</v>
      </c>
      <c r="I23" s="113">
        <v>70.069999999999993</v>
      </c>
      <c r="J23" s="113">
        <v>28.1</v>
      </c>
      <c r="K23" s="28">
        <f t="shared" si="1"/>
        <v>49.084999999999994</v>
      </c>
      <c r="L23" s="134">
        <f t="shared" si="2"/>
        <v>53.953333333333326</v>
      </c>
      <c r="M23" s="121">
        <v>83.33</v>
      </c>
      <c r="N23" s="113">
        <v>47.22</v>
      </c>
      <c r="O23" s="114">
        <f t="shared" si="3"/>
        <v>65.275000000000006</v>
      </c>
      <c r="P23" s="113">
        <v>61.11</v>
      </c>
      <c r="Q23" s="113">
        <v>59.72</v>
      </c>
      <c r="R23" s="113">
        <v>58.33</v>
      </c>
      <c r="S23" s="113">
        <v>69.44</v>
      </c>
      <c r="T23" s="113">
        <v>61.11</v>
      </c>
      <c r="U23" s="113">
        <v>26.39</v>
      </c>
      <c r="V23" s="114">
        <f t="shared" si="4"/>
        <v>43.75</v>
      </c>
      <c r="W23" s="68">
        <f t="shared" si="5"/>
        <v>59.604166666666664</v>
      </c>
      <c r="X23" s="81">
        <v>82.35</v>
      </c>
      <c r="Y23" s="25">
        <v>29.41</v>
      </c>
      <c r="Z23" s="28">
        <f t="shared" si="6"/>
        <v>55.879999999999995</v>
      </c>
      <c r="AA23" s="25">
        <v>66.180000000000007</v>
      </c>
      <c r="AB23" s="25">
        <v>86.03</v>
      </c>
      <c r="AC23" s="25">
        <v>61.76</v>
      </c>
      <c r="AD23" s="25">
        <v>48.53</v>
      </c>
      <c r="AE23" s="25">
        <v>27.94</v>
      </c>
      <c r="AF23" s="28">
        <f t="shared" si="7"/>
        <v>38.234999999999999</v>
      </c>
      <c r="AG23" s="25">
        <v>42.65</v>
      </c>
      <c r="AH23" s="25">
        <v>41.18</v>
      </c>
      <c r="AI23" s="28">
        <f t="shared" si="8"/>
        <v>41.914999999999999</v>
      </c>
      <c r="AJ23" s="25">
        <v>39.71</v>
      </c>
      <c r="AK23" s="25">
        <v>75.739999999999995</v>
      </c>
      <c r="AL23" s="25">
        <v>50</v>
      </c>
      <c r="AM23" s="28">
        <f t="shared" si="9"/>
        <v>62.87</v>
      </c>
      <c r="AN23" s="25">
        <v>38.24</v>
      </c>
      <c r="AO23" s="25">
        <v>18.63</v>
      </c>
      <c r="AP23" s="25">
        <v>30.88</v>
      </c>
      <c r="AQ23" s="25">
        <v>9.31</v>
      </c>
      <c r="AR23" s="25">
        <v>38.97</v>
      </c>
      <c r="AS23" s="25">
        <v>36.76</v>
      </c>
      <c r="AT23" s="25">
        <v>38.97</v>
      </c>
      <c r="AU23" s="68">
        <f t="shared" si="10"/>
        <v>44.289333333333339</v>
      </c>
      <c r="AV23" s="25">
        <v>50</v>
      </c>
      <c r="AW23" s="25">
        <v>42.7</v>
      </c>
      <c r="AX23" s="25">
        <v>39.049999999999997</v>
      </c>
      <c r="AY23" s="25">
        <f t="shared" si="11"/>
        <v>40.875</v>
      </c>
      <c r="AZ23" s="25">
        <v>58.39</v>
      </c>
      <c r="BA23" s="25">
        <v>23.36</v>
      </c>
      <c r="BB23" s="25">
        <f t="shared" si="12"/>
        <v>40.875</v>
      </c>
      <c r="BC23" s="49">
        <v>44.28</v>
      </c>
      <c r="BD23" s="33">
        <f t="shared" si="13"/>
        <v>44.0075</v>
      </c>
      <c r="BE23" s="123">
        <v>55.56</v>
      </c>
      <c r="BF23" s="25">
        <v>44.44</v>
      </c>
      <c r="BG23" s="25">
        <v>44.44</v>
      </c>
      <c r="BH23" s="28">
        <f t="shared" si="14"/>
        <v>44.44</v>
      </c>
      <c r="BI23" s="25">
        <v>75</v>
      </c>
      <c r="BJ23" s="25">
        <v>29.17</v>
      </c>
      <c r="BK23" s="25">
        <f t="shared" si="15"/>
        <v>52.085000000000001</v>
      </c>
      <c r="BL23" s="25">
        <v>28.7</v>
      </c>
      <c r="BM23" s="33">
        <f t="shared" si="16"/>
        <v>45.196249999999999</v>
      </c>
      <c r="BN23" s="121">
        <v>62.5</v>
      </c>
      <c r="BO23" s="113">
        <v>32.840000000000003</v>
      </c>
      <c r="BP23" s="113">
        <v>50.74</v>
      </c>
      <c r="BQ23" s="113">
        <v>37.5</v>
      </c>
      <c r="BR23" s="113">
        <v>38.24</v>
      </c>
      <c r="BS23" s="114">
        <f t="shared" si="17"/>
        <v>42.160000000000004</v>
      </c>
      <c r="BT23" s="113">
        <v>75</v>
      </c>
      <c r="BU23" s="113">
        <v>36.76</v>
      </c>
      <c r="BV23" s="120">
        <v>57.35</v>
      </c>
      <c r="BW23" s="114">
        <f t="shared" si="18"/>
        <v>56.37</v>
      </c>
      <c r="BX23" s="78">
        <f t="shared" si="19"/>
        <v>48.467500000000001</v>
      </c>
    </row>
    <row r="24" spans="1:76" x14ac:dyDescent="0.25">
      <c r="A24" s="20" t="s">
        <v>20</v>
      </c>
      <c r="B24" s="113">
        <v>77.14</v>
      </c>
      <c r="C24" s="113">
        <v>39.14</v>
      </c>
      <c r="D24" s="114">
        <f t="shared" si="0"/>
        <v>58.14</v>
      </c>
      <c r="E24" s="113">
        <v>64</v>
      </c>
      <c r="F24" s="113">
        <v>72.86</v>
      </c>
      <c r="G24" s="113">
        <v>62.86</v>
      </c>
      <c r="H24" s="113">
        <v>44.57</v>
      </c>
      <c r="I24" s="113">
        <v>66.86</v>
      </c>
      <c r="J24" s="113">
        <v>49.43</v>
      </c>
      <c r="K24" s="28">
        <f t="shared" si="1"/>
        <v>58.144999999999996</v>
      </c>
      <c r="L24" s="134">
        <f t="shared" si="2"/>
        <v>60.095833333333331</v>
      </c>
      <c r="M24" s="121">
        <v>70.47</v>
      </c>
      <c r="N24" s="113">
        <v>32.21</v>
      </c>
      <c r="O24" s="114">
        <f t="shared" si="3"/>
        <v>51.34</v>
      </c>
      <c r="P24" s="113">
        <v>55.7</v>
      </c>
      <c r="Q24" s="113">
        <v>76.849999999999994</v>
      </c>
      <c r="R24" s="113">
        <v>62.42</v>
      </c>
      <c r="S24" s="113">
        <v>65.77</v>
      </c>
      <c r="T24" s="113">
        <v>78.86</v>
      </c>
      <c r="U24" s="113">
        <v>50.67</v>
      </c>
      <c r="V24" s="114">
        <f t="shared" si="4"/>
        <v>64.765000000000001</v>
      </c>
      <c r="W24" s="68">
        <f t="shared" si="5"/>
        <v>62.807499999999997</v>
      </c>
      <c r="X24" s="81">
        <v>70.650000000000006</v>
      </c>
      <c r="Y24" s="25">
        <v>35.33</v>
      </c>
      <c r="Z24" s="28">
        <f t="shared" si="6"/>
        <v>52.99</v>
      </c>
      <c r="AA24" s="25">
        <v>59.78</v>
      </c>
      <c r="AB24" s="25">
        <v>55.43</v>
      </c>
      <c r="AC24" s="25">
        <v>65.760000000000005</v>
      </c>
      <c r="AD24" s="25">
        <v>52.17</v>
      </c>
      <c r="AE24" s="25">
        <v>33.700000000000003</v>
      </c>
      <c r="AF24" s="28">
        <f t="shared" si="7"/>
        <v>42.935000000000002</v>
      </c>
      <c r="AG24" s="25">
        <v>36.96</v>
      </c>
      <c r="AH24" s="25">
        <v>44.57</v>
      </c>
      <c r="AI24" s="28">
        <f t="shared" si="8"/>
        <v>40.765000000000001</v>
      </c>
      <c r="AJ24" s="25">
        <v>51.09</v>
      </c>
      <c r="AK24" s="25">
        <v>32.07</v>
      </c>
      <c r="AL24" s="25">
        <v>38.04</v>
      </c>
      <c r="AM24" s="28">
        <f t="shared" si="9"/>
        <v>35.055</v>
      </c>
      <c r="AN24" s="25">
        <v>58.15</v>
      </c>
      <c r="AO24" s="25">
        <v>39.86</v>
      </c>
      <c r="AP24" s="25">
        <v>51.09</v>
      </c>
      <c r="AQ24" s="25">
        <v>26.81</v>
      </c>
      <c r="AR24" s="25">
        <v>36.96</v>
      </c>
      <c r="AS24" s="25">
        <v>46.74</v>
      </c>
      <c r="AT24" s="25">
        <v>34.24</v>
      </c>
      <c r="AU24" s="68">
        <f t="shared" si="10"/>
        <v>46.510333333333328</v>
      </c>
      <c r="AV24" s="25">
        <v>62</v>
      </c>
      <c r="AW24" s="25">
        <v>52.86</v>
      </c>
      <c r="AX24" s="25">
        <v>62.29</v>
      </c>
      <c r="AY24" s="25">
        <f t="shared" si="11"/>
        <v>57.575000000000003</v>
      </c>
      <c r="AZ24" s="25">
        <v>74.290000000000006</v>
      </c>
      <c r="BA24" s="25">
        <v>23.43</v>
      </c>
      <c r="BB24" s="25">
        <f t="shared" si="12"/>
        <v>48.86</v>
      </c>
      <c r="BC24" s="49">
        <v>34.86</v>
      </c>
      <c r="BD24" s="33">
        <f t="shared" si="13"/>
        <v>50.823750000000004</v>
      </c>
      <c r="BE24" s="123">
        <v>63.42</v>
      </c>
      <c r="BF24" s="25">
        <v>56.38</v>
      </c>
      <c r="BG24" s="25">
        <v>64.430000000000007</v>
      </c>
      <c r="BH24" s="28">
        <f t="shared" si="14"/>
        <v>60.405000000000001</v>
      </c>
      <c r="BI24" s="25">
        <v>79.87</v>
      </c>
      <c r="BJ24" s="25">
        <v>14.09</v>
      </c>
      <c r="BK24" s="25">
        <f t="shared" si="15"/>
        <v>46.980000000000004</v>
      </c>
      <c r="BL24" s="25">
        <v>30.65</v>
      </c>
      <c r="BM24" s="33">
        <f t="shared" si="16"/>
        <v>50.363750000000003</v>
      </c>
      <c r="BN24" s="121">
        <v>41.85</v>
      </c>
      <c r="BO24" s="113">
        <v>11.96</v>
      </c>
      <c r="BP24" s="113">
        <v>55.98</v>
      </c>
      <c r="BQ24" s="113">
        <v>46.74</v>
      </c>
      <c r="BR24" s="113">
        <v>47.83</v>
      </c>
      <c r="BS24" s="114">
        <f t="shared" si="17"/>
        <v>50.183333333333337</v>
      </c>
      <c r="BT24" s="113">
        <v>63.04</v>
      </c>
      <c r="BU24" s="113">
        <v>40.22</v>
      </c>
      <c r="BV24" s="120">
        <v>52.17</v>
      </c>
      <c r="BW24" s="114">
        <f t="shared" si="18"/>
        <v>51.81</v>
      </c>
      <c r="BX24" s="78">
        <f t="shared" si="19"/>
        <v>38.950833333333335</v>
      </c>
    </row>
    <row r="25" spans="1:76" x14ac:dyDescent="0.25">
      <c r="A25" s="20" t="s">
        <v>21</v>
      </c>
      <c r="B25" s="113">
        <v>61.46</v>
      </c>
      <c r="C25" s="113">
        <v>42.68</v>
      </c>
      <c r="D25" s="114">
        <f t="shared" si="0"/>
        <v>52.07</v>
      </c>
      <c r="E25" s="113">
        <v>59.51</v>
      </c>
      <c r="F25" s="113">
        <v>76.34</v>
      </c>
      <c r="G25" s="113">
        <v>66.59</v>
      </c>
      <c r="H25" s="113">
        <v>60.49</v>
      </c>
      <c r="I25" s="113">
        <v>58.54</v>
      </c>
      <c r="J25" s="113">
        <v>40.49</v>
      </c>
      <c r="K25" s="28">
        <f t="shared" si="1"/>
        <v>49.515000000000001</v>
      </c>
      <c r="L25" s="134">
        <f t="shared" si="2"/>
        <v>60.752499999999998</v>
      </c>
      <c r="M25" s="121">
        <v>72.59</v>
      </c>
      <c r="N25" s="113">
        <v>48.73</v>
      </c>
      <c r="O25" s="114">
        <f t="shared" si="3"/>
        <v>60.66</v>
      </c>
      <c r="P25" s="113">
        <v>74.62</v>
      </c>
      <c r="Q25" s="113">
        <v>82.74</v>
      </c>
      <c r="R25" s="113">
        <v>71.569999999999993</v>
      </c>
      <c r="S25" s="113">
        <v>52.28</v>
      </c>
      <c r="T25" s="113">
        <v>70.81</v>
      </c>
      <c r="U25" s="113">
        <v>52.54</v>
      </c>
      <c r="V25" s="114">
        <f t="shared" si="4"/>
        <v>61.674999999999997</v>
      </c>
      <c r="W25" s="68">
        <f t="shared" si="5"/>
        <v>67.257500000000007</v>
      </c>
      <c r="X25" s="81">
        <v>78.510000000000005</v>
      </c>
      <c r="Y25" s="25">
        <v>41.32</v>
      </c>
      <c r="Z25" s="28">
        <f t="shared" si="6"/>
        <v>59.915000000000006</v>
      </c>
      <c r="AA25" s="25">
        <v>48.76</v>
      </c>
      <c r="AB25" s="25">
        <v>72.73</v>
      </c>
      <c r="AC25" s="25">
        <v>62.4</v>
      </c>
      <c r="AD25" s="25">
        <v>32.229999999999997</v>
      </c>
      <c r="AE25" s="25">
        <v>23.97</v>
      </c>
      <c r="AF25" s="28">
        <f t="shared" si="7"/>
        <v>28.099999999999998</v>
      </c>
      <c r="AG25" s="25">
        <v>38.840000000000003</v>
      </c>
      <c r="AH25" s="25">
        <v>22.31</v>
      </c>
      <c r="AI25" s="28">
        <f t="shared" si="8"/>
        <v>30.575000000000003</v>
      </c>
      <c r="AJ25" s="25">
        <v>33.06</v>
      </c>
      <c r="AK25" s="25">
        <v>58.68</v>
      </c>
      <c r="AL25" s="25">
        <v>50</v>
      </c>
      <c r="AM25" s="28">
        <f t="shared" si="9"/>
        <v>54.34</v>
      </c>
      <c r="AN25" s="25">
        <v>66.53</v>
      </c>
      <c r="AO25" s="25">
        <v>38.840000000000003</v>
      </c>
      <c r="AP25" s="25">
        <v>59.5</v>
      </c>
      <c r="AQ25" s="25">
        <v>24.24</v>
      </c>
      <c r="AR25" s="25">
        <v>33.880000000000003</v>
      </c>
      <c r="AS25" s="25">
        <v>41.32</v>
      </c>
      <c r="AT25" s="25">
        <v>49.59</v>
      </c>
      <c r="AU25" s="68">
        <f t="shared" si="10"/>
        <v>46.918666666666674</v>
      </c>
      <c r="AV25" s="25">
        <v>53.66</v>
      </c>
      <c r="AW25" s="25">
        <v>43.9</v>
      </c>
      <c r="AX25" s="25">
        <v>41.95</v>
      </c>
      <c r="AY25" s="25">
        <f t="shared" si="11"/>
        <v>42.924999999999997</v>
      </c>
      <c r="AZ25" s="25">
        <v>77.56</v>
      </c>
      <c r="BA25" s="25">
        <v>28.78</v>
      </c>
      <c r="BB25" s="25">
        <f t="shared" si="12"/>
        <v>53.17</v>
      </c>
      <c r="BC25" s="49">
        <v>27.8</v>
      </c>
      <c r="BD25" s="33">
        <f t="shared" si="13"/>
        <v>44.388750000000002</v>
      </c>
      <c r="BE25" s="123">
        <v>61.17</v>
      </c>
      <c r="BF25" s="25">
        <v>46.19</v>
      </c>
      <c r="BG25" s="25">
        <v>56.6</v>
      </c>
      <c r="BH25" s="28">
        <f t="shared" si="14"/>
        <v>51.394999999999996</v>
      </c>
      <c r="BI25" s="25">
        <v>73.099999999999994</v>
      </c>
      <c r="BJ25" s="25">
        <v>29.44</v>
      </c>
      <c r="BK25" s="25">
        <f t="shared" si="15"/>
        <v>51.269999999999996</v>
      </c>
      <c r="BL25" s="25">
        <v>34.86</v>
      </c>
      <c r="BM25" s="33">
        <f t="shared" si="16"/>
        <v>49.673749999999998</v>
      </c>
      <c r="BN25" s="121">
        <v>50.83</v>
      </c>
      <c r="BO25" s="113">
        <v>19.829999999999998</v>
      </c>
      <c r="BP25" s="113">
        <v>48.76</v>
      </c>
      <c r="BQ25" s="113">
        <v>40.909999999999997</v>
      </c>
      <c r="BR25" s="113">
        <v>47.93</v>
      </c>
      <c r="BS25" s="114">
        <f t="shared" si="17"/>
        <v>45.866666666666667</v>
      </c>
      <c r="BT25" s="113">
        <v>69.42</v>
      </c>
      <c r="BU25" s="113">
        <v>31.4</v>
      </c>
      <c r="BV25" s="120">
        <v>61.16</v>
      </c>
      <c r="BW25" s="114">
        <f t="shared" si="18"/>
        <v>53.993333333333332</v>
      </c>
      <c r="BX25" s="78">
        <f t="shared" si="19"/>
        <v>42.63</v>
      </c>
    </row>
    <row r="26" spans="1:76" x14ac:dyDescent="0.25">
      <c r="A26" s="20" t="s">
        <v>22</v>
      </c>
      <c r="B26" s="113">
        <v>72.510000000000005</v>
      </c>
      <c r="C26" s="113">
        <v>43.31</v>
      </c>
      <c r="D26" s="114">
        <f t="shared" si="0"/>
        <v>57.910000000000004</v>
      </c>
      <c r="E26" s="113">
        <v>57.23</v>
      </c>
      <c r="F26" s="113">
        <v>79.03</v>
      </c>
      <c r="G26" s="113">
        <v>70.44</v>
      </c>
      <c r="H26" s="113">
        <v>54.74</v>
      </c>
      <c r="I26" s="113">
        <v>64.34</v>
      </c>
      <c r="J26" s="113">
        <v>43.54</v>
      </c>
      <c r="K26" s="28">
        <f t="shared" si="1"/>
        <v>53.94</v>
      </c>
      <c r="L26" s="134">
        <f t="shared" si="2"/>
        <v>62.215000000000003</v>
      </c>
      <c r="M26" s="121">
        <v>74.959999999999994</v>
      </c>
      <c r="N26" s="113">
        <v>48.77</v>
      </c>
      <c r="O26" s="114">
        <f t="shared" si="3"/>
        <v>61.864999999999995</v>
      </c>
      <c r="P26" s="113">
        <v>57.3</v>
      </c>
      <c r="Q26" s="113">
        <v>80.569999999999993</v>
      </c>
      <c r="R26" s="113">
        <v>70.28</v>
      </c>
      <c r="S26" s="113">
        <v>60.98</v>
      </c>
      <c r="T26" s="113">
        <v>70.739999999999995</v>
      </c>
      <c r="U26" s="113">
        <v>45.7</v>
      </c>
      <c r="V26" s="114">
        <f t="shared" si="4"/>
        <v>58.22</v>
      </c>
      <c r="W26" s="68">
        <f t="shared" si="5"/>
        <v>64.869166666666672</v>
      </c>
      <c r="X26" s="81">
        <v>78.95</v>
      </c>
      <c r="Y26" s="25">
        <v>53.29</v>
      </c>
      <c r="Z26" s="28">
        <f t="shared" si="6"/>
        <v>66.12</v>
      </c>
      <c r="AA26" s="25">
        <v>70.39</v>
      </c>
      <c r="AB26" s="25">
        <v>77.849999999999994</v>
      </c>
      <c r="AC26" s="25">
        <v>68.97</v>
      </c>
      <c r="AD26" s="25">
        <v>43.64</v>
      </c>
      <c r="AE26" s="25">
        <v>42.98</v>
      </c>
      <c r="AF26" s="28">
        <f t="shared" si="7"/>
        <v>43.31</v>
      </c>
      <c r="AG26" s="25">
        <v>56.36</v>
      </c>
      <c r="AH26" s="25">
        <v>54.39</v>
      </c>
      <c r="AI26" s="28">
        <f t="shared" si="8"/>
        <v>55.375</v>
      </c>
      <c r="AJ26" s="25">
        <v>60.53</v>
      </c>
      <c r="AK26" s="25">
        <v>71.16</v>
      </c>
      <c r="AL26" s="25">
        <v>49.56</v>
      </c>
      <c r="AM26" s="28">
        <f t="shared" si="9"/>
        <v>60.36</v>
      </c>
      <c r="AN26" s="25">
        <v>62.06</v>
      </c>
      <c r="AO26" s="25">
        <v>50</v>
      </c>
      <c r="AP26" s="25">
        <v>59.87</v>
      </c>
      <c r="AQ26" s="25">
        <v>36.11</v>
      </c>
      <c r="AR26" s="25">
        <v>53.95</v>
      </c>
      <c r="AS26" s="25">
        <v>65.13</v>
      </c>
      <c r="AT26" s="25">
        <v>51.21</v>
      </c>
      <c r="AU26" s="68">
        <f t="shared" si="10"/>
        <v>58.749000000000002</v>
      </c>
      <c r="AV26" s="25">
        <v>63.21</v>
      </c>
      <c r="AW26" s="25">
        <v>50.47</v>
      </c>
      <c r="AX26" s="25">
        <v>58.65</v>
      </c>
      <c r="AY26" s="25">
        <f t="shared" si="11"/>
        <v>54.56</v>
      </c>
      <c r="AZ26" s="25">
        <v>77.73</v>
      </c>
      <c r="BA26" s="25">
        <v>29.09</v>
      </c>
      <c r="BB26" s="25">
        <f t="shared" si="12"/>
        <v>53.410000000000004</v>
      </c>
      <c r="BC26" s="49">
        <v>33.18</v>
      </c>
      <c r="BD26" s="33">
        <f t="shared" si="13"/>
        <v>51.09</v>
      </c>
      <c r="BE26" s="123">
        <v>65.209999999999994</v>
      </c>
      <c r="BF26" s="25">
        <v>56.3</v>
      </c>
      <c r="BG26" s="25">
        <v>54.61</v>
      </c>
      <c r="BH26" s="28">
        <f t="shared" si="14"/>
        <v>55.454999999999998</v>
      </c>
      <c r="BI26" s="25">
        <v>81.260000000000005</v>
      </c>
      <c r="BJ26" s="25">
        <v>33.18</v>
      </c>
      <c r="BK26" s="25">
        <f t="shared" si="15"/>
        <v>57.22</v>
      </c>
      <c r="BL26" s="25">
        <v>27.5</v>
      </c>
      <c r="BM26" s="33">
        <f t="shared" si="16"/>
        <v>51.346249999999998</v>
      </c>
      <c r="BN26" s="121">
        <v>66.12</v>
      </c>
      <c r="BO26" s="113">
        <v>34.799999999999997</v>
      </c>
      <c r="BP26" s="113">
        <v>73.36</v>
      </c>
      <c r="BQ26" s="113">
        <v>61.07</v>
      </c>
      <c r="BR26" s="113">
        <v>62.83</v>
      </c>
      <c r="BS26" s="114">
        <f t="shared" si="17"/>
        <v>65.75333333333333</v>
      </c>
      <c r="BT26" s="113">
        <v>72.59</v>
      </c>
      <c r="BU26" s="113">
        <v>58.77</v>
      </c>
      <c r="BV26" s="120">
        <v>62.06</v>
      </c>
      <c r="BW26" s="114">
        <f t="shared" si="18"/>
        <v>64.473333333333343</v>
      </c>
      <c r="BX26" s="78">
        <f t="shared" si="19"/>
        <v>57.786666666666676</v>
      </c>
    </row>
    <row r="27" spans="1:76" x14ac:dyDescent="0.25">
      <c r="A27" s="20" t="s">
        <v>23</v>
      </c>
      <c r="B27" s="113">
        <v>72.73</v>
      </c>
      <c r="C27" s="113">
        <v>40.909999999999997</v>
      </c>
      <c r="D27" s="114">
        <f t="shared" si="0"/>
        <v>56.82</v>
      </c>
      <c r="E27" s="113">
        <v>53.64</v>
      </c>
      <c r="F27" s="113">
        <v>83.64</v>
      </c>
      <c r="G27" s="113">
        <v>72.73</v>
      </c>
      <c r="H27" s="113">
        <v>50</v>
      </c>
      <c r="I27" s="113">
        <v>55.91</v>
      </c>
      <c r="J27" s="113">
        <v>45.45</v>
      </c>
      <c r="K27" s="28">
        <f t="shared" si="1"/>
        <v>50.68</v>
      </c>
      <c r="L27" s="134">
        <f t="shared" si="2"/>
        <v>61.251666666666672</v>
      </c>
      <c r="M27" s="121">
        <v>66.67</v>
      </c>
      <c r="N27" s="113">
        <v>49.07</v>
      </c>
      <c r="O27" s="114">
        <f t="shared" si="3"/>
        <v>57.870000000000005</v>
      </c>
      <c r="P27" s="113">
        <v>55.56</v>
      </c>
      <c r="Q27" s="113">
        <v>57.41</v>
      </c>
      <c r="R27" s="113">
        <v>62.04</v>
      </c>
      <c r="S27" s="113">
        <v>66.67</v>
      </c>
      <c r="T27" s="113">
        <v>75.930000000000007</v>
      </c>
      <c r="U27" s="113">
        <v>43.52</v>
      </c>
      <c r="V27" s="114">
        <f t="shared" si="4"/>
        <v>59.725000000000009</v>
      </c>
      <c r="W27" s="68">
        <f t="shared" si="5"/>
        <v>59.87916666666667</v>
      </c>
      <c r="X27" s="81">
        <v>78.260000000000005</v>
      </c>
      <c r="Y27" s="25">
        <v>38.04</v>
      </c>
      <c r="Z27" s="28">
        <f t="shared" si="6"/>
        <v>58.150000000000006</v>
      </c>
      <c r="AA27" s="25">
        <v>65.22</v>
      </c>
      <c r="AB27" s="25">
        <v>75</v>
      </c>
      <c r="AC27" s="25">
        <v>70.650000000000006</v>
      </c>
      <c r="AD27" s="25">
        <v>84.78</v>
      </c>
      <c r="AE27" s="25">
        <v>58.7</v>
      </c>
      <c r="AF27" s="28">
        <f t="shared" si="7"/>
        <v>71.740000000000009</v>
      </c>
      <c r="AG27" s="25">
        <v>82.61</v>
      </c>
      <c r="AH27" s="25">
        <v>67.39</v>
      </c>
      <c r="AI27" s="28">
        <f t="shared" si="8"/>
        <v>75</v>
      </c>
      <c r="AJ27" s="25">
        <v>52.17</v>
      </c>
      <c r="AK27" s="25">
        <v>69.569999999999993</v>
      </c>
      <c r="AL27" s="25">
        <v>56.52</v>
      </c>
      <c r="AM27" s="28">
        <f t="shared" si="9"/>
        <v>63.045000000000002</v>
      </c>
      <c r="AN27" s="25">
        <v>51.09</v>
      </c>
      <c r="AO27" s="25">
        <v>39.86</v>
      </c>
      <c r="AP27" s="25">
        <v>41.3</v>
      </c>
      <c r="AQ27" s="25">
        <v>22.46</v>
      </c>
      <c r="AR27" s="25">
        <v>38.04</v>
      </c>
      <c r="AS27" s="25">
        <v>43.48</v>
      </c>
      <c r="AT27" s="25">
        <v>34.78</v>
      </c>
      <c r="AU27" s="68">
        <f t="shared" si="10"/>
        <v>53.465666666666671</v>
      </c>
      <c r="AV27" s="25">
        <v>75.45</v>
      </c>
      <c r="AW27" s="25">
        <v>55.45</v>
      </c>
      <c r="AX27" s="25">
        <v>40.909999999999997</v>
      </c>
      <c r="AY27" s="25">
        <f t="shared" si="11"/>
        <v>48.18</v>
      </c>
      <c r="AZ27" s="25">
        <v>80</v>
      </c>
      <c r="BA27" s="25">
        <v>15</v>
      </c>
      <c r="BB27" s="25">
        <f t="shared" si="12"/>
        <v>47.5</v>
      </c>
      <c r="BC27" s="49">
        <v>27.88</v>
      </c>
      <c r="BD27" s="33">
        <f t="shared" si="13"/>
        <v>49.752499999999998</v>
      </c>
      <c r="BE27" s="123">
        <v>61.11</v>
      </c>
      <c r="BF27" s="25">
        <v>44.44</v>
      </c>
      <c r="BG27" s="25">
        <v>62.96</v>
      </c>
      <c r="BH27" s="28">
        <f t="shared" si="14"/>
        <v>53.7</v>
      </c>
      <c r="BI27" s="25">
        <v>77.78</v>
      </c>
      <c r="BJ27" s="25">
        <v>34.26</v>
      </c>
      <c r="BK27" s="25">
        <f t="shared" si="15"/>
        <v>56.019999999999996</v>
      </c>
      <c r="BL27" s="25">
        <v>54.94</v>
      </c>
      <c r="BM27" s="33">
        <f t="shared" si="16"/>
        <v>56.442499999999995</v>
      </c>
      <c r="BN27" s="121">
        <v>53.26</v>
      </c>
      <c r="BO27" s="113">
        <v>42.75</v>
      </c>
      <c r="BP27" s="113">
        <v>63.04</v>
      </c>
      <c r="BQ27" s="113">
        <v>53.26</v>
      </c>
      <c r="BR27" s="113">
        <v>44.57</v>
      </c>
      <c r="BS27" s="114">
        <f t="shared" si="17"/>
        <v>53.623333333333335</v>
      </c>
      <c r="BT27" s="113">
        <v>73.91</v>
      </c>
      <c r="BU27" s="113">
        <v>26.09</v>
      </c>
      <c r="BV27" s="120">
        <v>56.52</v>
      </c>
      <c r="BW27" s="114">
        <f t="shared" si="18"/>
        <v>52.173333333333339</v>
      </c>
      <c r="BX27" s="78">
        <f t="shared" si="19"/>
        <v>50.451666666666668</v>
      </c>
    </row>
    <row r="28" spans="1:76" x14ac:dyDescent="0.25">
      <c r="A28" s="20" t="s">
        <v>24</v>
      </c>
      <c r="B28" s="113">
        <v>69.23</v>
      </c>
      <c r="C28" s="113">
        <v>36.26</v>
      </c>
      <c r="D28" s="114">
        <f t="shared" si="0"/>
        <v>52.745000000000005</v>
      </c>
      <c r="E28" s="113">
        <v>47.25</v>
      </c>
      <c r="F28" s="113">
        <v>76.37</v>
      </c>
      <c r="G28" s="113">
        <v>63.74</v>
      </c>
      <c r="H28" s="113">
        <v>68.13</v>
      </c>
      <c r="I28" s="113">
        <v>60.99</v>
      </c>
      <c r="J28" s="113">
        <v>37.36</v>
      </c>
      <c r="K28" s="28">
        <f t="shared" si="1"/>
        <v>49.174999999999997</v>
      </c>
      <c r="L28" s="134">
        <f t="shared" si="2"/>
        <v>59.568333333333335</v>
      </c>
      <c r="M28" s="121">
        <v>82.05</v>
      </c>
      <c r="N28" s="113">
        <v>45.51</v>
      </c>
      <c r="O28" s="114">
        <f t="shared" si="3"/>
        <v>63.78</v>
      </c>
      <c r="P28" s="113">
        <v>62.82</v>
      </c>
      <c r="Q28" s="113">
        <v>75</v>
      </c>
      <c r="R28" s="113">
        <v>68.59</v>
      </c>
      <c r="S28" s="113">
        <v>42.31</v>
      </c>
      <c r="T28" s="113">
        <v>69.23</v>
      </c>
      <c r="U28" s="113">
        <v>44.87</v>
      </c>
      <c r="V28" s="114">
        <f t="shared" si="4"/>
        <v>57.05</v>
      </c>
      <c r="W28" s="68">
        <f t="shared" si="5"/>
        <v>61.591666666666669</v>
      </c>
      <c r="X28" s="81">
        <v>72.73</v>
      </c>
      <c r="Y28" s="25">
        <v>20.45</v>
      </c>
      <c r="Z28" s="28">
        <f t="shared" si="6"/>
        <v>46.59</v>
      </c>
      <c r="AA28" s="25">
        <v>72.73</v>
      </c>
      <c r="AB28" s="25">
        <v>79.55</v>
      </c>
      <c r="AC28" s="25">
        <v>68.180000000000007</v>
      </c>
      <c r="AD28" s="25">
        <v>40.909999999999997</v>
      </c>
      <c r="AE28" s="25">
        <v>45.45</v>
      </c>
      <c r="AF28" s="28">
        <f t="shared" si="7"/>
        <v>43.18</v>
      </c>
      <c r="AG28" s="25">
        <v>45.45</v>
      </c>
      <c r="AH28" s="25">
        <v>40.909999999999997</v>
      </c>
      <c r="AI28" s="28">
        <f t="shared" si="8"/>
        <v>43.18</v>
      </c>
      <c r="AJ28" s="25">
        <v>63.64</v>
      </c>
      <c r="AK28" s="25">
        <v>31.82</v>
      </c>
      <c r="AL28" s="25">
        <v>27.27</v>
      </c>
      <c r="AM28" s="28">
        <f t="shared" si="9"/>
        <v>29.545000000000002</v>
      </c>
      <c r="AN28" s="25">
        <v>65.91</v>
      </c>
      <c r="AO28" s="25">
        <v>34.85</v>
      </c>
      <c r="AP28" s="25">
        <v>18.18</v>
      </c>
      <c r="AQ28" s="25">
        <v>18.18</v>
      </c>
      <c r="AR28" s="25">
        <v>38.64</v>
      </c>
      <c r="AS28" s="25">
        <v>63.64</v>
      </c>
      <c r="AT28" s="25">
        <v>75</v>
      </c>
      <c r="AU28" s="68">
        <f t="shared" si="10"/>
        <v>50.73299999999999</v>
      </c>
      <c r="AV28" s="25">
        <v>59.34</v>
      </c>
      <c r="AW28" s="25">
        <v>45.05</v>
      </c>
      <c r="AX28" s="25">
        <v>64.84</v>
      </c>
      <c r="AY28" s="25">
        <f t="shared" si="11"/>
        <v>54.945</v>
      </c>
      <c r="AZ28" s="25">
        <v>92.31</v>
      </c>
      <c r="BA28" s="25">
        <v>48.35</v>
      </c>
      <c r="BB28" s="25">
        <f t="shared" si="12"/>
        <v>70.33</v>
      </c>
      <c r="BC28" s="49">
        <v>31.87</v>
      </c>
      <c r="BD28" s="33">
        <f t="shared" si="13"/>
        <v>54.121250000000003</v>
      </c>
      <c r="BE28" s="123">
        <v>71.150000000000006</v>
      </c>
      <c r="BF28" s="25">
        <v>54.49</v>
      </c>
      <c r="BG28" s="25">
        <v>50.64</v>
      </c>
      <c r="BH28" s="28">
        <f t="shared" si="14"/>
        <v>52.564999999999998</v>
      </c>
      <c r="BI28" s="25">
        <v>73.08</v>
      </c>
      <c r="BJ28" s="25">
        <v>21.79</v>
      </c>
      <c r="BK28" s="25">
        <f t="shared" si="15"/>
        <v>47.435000000000002</v>
      </c>
      <c r="BL28" s="25">
        <v>24.79</v>
      </c>
      <c r="BM28" s="33">
        <f t="shared" si="16"/>
        <v>48.984999999999999</v>
      </c>
      <c r="BN28" s="121">
        <v>54.55</v>
      </c>
      <c r="BO28" s="113">
        <v>22.73</v>
      </c>
      <c r="BP28" s="113">
        <v>63.64</v>
      </c>
      <c r="BQ28" s="113">
        <v>38.64</v>
      </c>
      <c r="BR28" s="113">
        <v>54.55</v>
      </c>
      <c r="BS28" s="114">
        <f t="shared" si="17"/>
        <v>52.276666666666664</v>
      </c>
      <c r="BT28" s="113">
        <v>59.09</v>
      </c>
      <c r="BU28" s="113">
        <v>50</v>
      </c>
      <c r="BV28" s="120">
        <v>63.64</v>
      </c>
      <c r="BW28" s="114">
        <f t="shared" si="18"/>
        <v>57.576666666666675</v>
      </c>
      <c r="BX28" s="78">
        <f t="shared" si="19"/>
        <v>46.783333333333339</v>
      </c>
    </row>
    <row r="29" spans="1:76" x14ac:dyDescent="0.25">
      <c r="A29" s="20" t="s">
        <v>25</v>
      </c>
      <c r="B29" s="113">
        <v>75.900000000000006</v>
      </c>
      <c r="C29" s="113">
        <v>56.02</v>
      </c>
      <c r="D29" s="114">
        <f t="shared" si="0"/>
        <v>65.960000000000008</v>
      </c>
      <c r="E29" s="113">
        <v>56.63</v>
      </c>
      <c r="F29" s="113">
        <v>73.489999999999995</v>
      </c>
      <c r="G29" s="113">
        <v>83.13</v>
      </c>
      <c r="H29" s="113">
        <v>44.58</v>
      </c>
      <c r="I29" s="113">
        <v>60.24</v>
      </c>
      <c r="J29" s="113">
        <v>48.19</v>
      </c>
      <c r="K29" s="28">
        <f t="shared" si="1"/>
        <v>54.215000000000003</v>
      </c>
      <c r="L29" s="134">
        <f t="shared" si="2"/>
        <v>63.000833333333333</v>
      </c>
      <c r="M29" s="121">
        <v>71.150000000000006</v>
      </c>
      <c r="N29" s="113">
        <v>56.73</v>
      </c>
      <c r="O29" s="114">
        <f t="shared" si="3"/>
        <v>63.94</v>
      </c>
      <c r="P29" s="113">
        <v>58.65</v>
      </c>
      <c r="Q29" s="113">
        <v>86.54</v>
      </c>
      <c r="R29" s="113">
        <v>76.44</v>
      </c>
      <c r="S29" s="113">
        <v>39.42</v>
      </c>
      <c r="T29" s="113">
        <v>76.44</v>
      </c>
      <c r="U29" s="113">
        <v>48.56</v>
      </c>
      <c r="V29" s="114">
        <f t="shared" si="4"/>
        <v>62.5</v>
      </c>
      <c r="W29" s="68">
        <f t="shared" si="5"/>
        <v>64.581666666666663</v>
      </c>
      <c r="X29" s="81">
        <v>64.52</v>
      </c>
      <c r="Y29" s="25">
        <v>45.16</v>
      </c>
      <c r="Z29" s="28">
        <f t="shared" si="6"/>
        <v>54.839999999999996</v>
      </c>
      <c r="AA29" s="25">
        <v>83.87</v>
      </c>
      <c r="AB29" s="25">
        <v>72.58</v>
      </c>
      <c r="AC29" s="25">
        <v>62.9</v>
      </c>
      <c r="AD29" s="25">
        <v>64.52</v>
      </c>
      <c r="AE29" s="25">
        <v>61.29</v>
      </c>
      <c r="AF29" s="28">
        <f t="shared" si="7"/>
        <v>62.905000000000001</v>
      </c>
      <c r="AG29" s="25">
        <v>41.94</v>
      </c>
      <c r="AH29" s="25">
        <v>48.39</v>
      </c>
      <c r="AI29" s="28">
        <f t="shared" si="8"/>
        <v>45.164999999999999</v>
      </c>
      <c r="AJ29" s="25">
        <v>25.81</v>
      </c>
      <c r="AK29" s="25">
        <v>77.42</v>
      </c>
      <c r="AL29" s="25">
        <v>35.479999999999997</v>
      </c>
      <c r="AM29" s="28">
        <f t="shared" si="9"/>
        <v>56.45</v>
      </c>
      <c r="AN29" s="25">
        <v>40.32</v>
      </c>
      <c r="AO29" s="25">
        <v>58.06</v>
      </c>
      <c r="AP29" s="25">
        <v>45.16</v>
      </c>
      <c r="AQ29" s="25">
        <v>32.26</v>
      </c>
      <c r="AR29" s="25">
        <v>46.77</v>
      </c>
      <c r="AS29" s="25">
        <v>67.739999999999995</v>
      </c>
      <c r="AT29" s="25">
        <v>77.42</v>
      </c>
      <c r="AU29" s="68">
        <f t="shared" si="10"/>
        <v>55.483333333333334</v>
      </c>
      <c r="AV29" s="25">
        <v>57.83</v>
      </c>
      <c r="AW29" s="25">
        <v>47.59</v>
      </c>
      <c r="AX29" s="25">
        <v>57.23</v>
      </c>
      <c r="AY29" s="25">
        <f t="shared" si="11"/>
        <v>52.41</v>
      </c>
      <c r="AZ29" s="25">
        <v>72.290000000000006</v>
      </c>
      <c r="BA29" s="25">
        <v>35.54</v>
      </c>
      <c r="BB29" s="25">
        <f t="shared" si="12"/>
        <v>53.915000000000006</v>
      </c>
      <c r="BC29" s="49">
        <v>40.56</v>
      </c>
      <c r="BD29" s="33">
        <f t="shared" si="13"/>
        <v>51.178750000000001</v>
      </c>
      <c r="BE29" s="123">
        <v>42.79</v>
      </c>
      <c r="BF29" s="25">
        <v>48.56</v>
      </c>
      <c r="BG29" s="25">
        <v>46.15</v>
      </c>
      <c r="BH29" s="28">
        <f t="shared" si="14"/>
        <v>47.355000000000004</v>
      </c>
      <c r="BI29" s="25">
        <v>76.92</v>
      </c>
      <c r="BJ29" s="25">
        <v>33.17</v>
      </c>
      <c r="BK29" s="25">
        <f t="shared" si="15"/>
        <v>55.045000000000002</v>
      </c>
      <c r="BL29" s="25">
        <v>33.01</v>
      </c>
      <c r="BM29" s="33">
        <f t="shared" si="16"/>
        <v>44.55</v>
      </c>
      <c r="BN29" s="121">
        <v>54.84</v>
      </c>
      <c r="BO29" s="113">
        <v>64.52</v>
      </c>
      <c r="BP29" s="113">
        <v>77.42</v>
      </c>
      <c r="BQ29" s="113">
        <v>41.94</v>
      </c>
      <c r="BR29" s="113">
        <v>59.68</v>
      </c>
      <c r="BS29" s="114">
        <f t="shared" si="17"/>
        <v>59.68</v>
      </c>
      <c r="BT29" s="113">
        <v>64.52</v>
      </c>
      <c r="BU29" s="113">
        <v>29.03</v>
      </c>
      <c r="BV29" s="120">
        <v>70.97</v>
      </c>
      <c r="BW29" s="114">
        <f t="shared" si="18"/>
        <v>54.839999999999996</v>
      </c>
      <c r="BX29" s="78">
        <f t="shared" si="19"/>
        <v>58.47</v>
      </c>
    </row>
    <row r="30" spans="1:76" x14ac:dyDescent="0.25">
      <c r="A30" s="20" t="s">
        <v>26</v>
      </c>
      <c r="B30" s="113">
        <v>78.95</v>
      </c>
      <c r="C30" s="113">
        <v>56.58</v>
      </c>
      <c r="D30" s="114">
        <f t="shared" si="0"/>
        <v>67.765000000000001</v>
      </c>
      <c r="E30" s="113">
        <v>76.319999999999993</v>
      </c>
      <c r="F30" s="113">
        <v>78.95</v>
      </c>
      <c r="G30" s="113">
        <v>78.95</v>
      </c>
      <c r="H30" s="113">
        <v>65.790000000000006</v>
      </c>
      <c r="I30" s="113">
        <v>71.05</v>
      </c>
      <c r="J30" s="113">
        <v>47.37</v>
      </c>
      <c r="K30" s="28">
        <f t="shared" si="1"/>
        <v>59.209999999999994</v>
      </c>
      <c r="L30" s="134">
        <f t="shared" si="2"/>
        <v>71.164166666666659</v>
      </c>
      <c r="M30" s="121">
        <v>80.67</v>
      </c>
      <c r="N30" s="113">
        <v>57.14</v>
      </c>
      <c r="O30" s="114">
        <f t="shared" si="3"/>
        <v>68.905000000000001</v>
      </c>
      <c r="P30" s="113">
        <v>45.38</v>
      </c>
      <c r="Q30" s="113">
        <v>87.39</v>
      </c>
      <c r="R30" s="113">
        <v>71.010000000000005</v>
      </c>
      <c r="S30" s="113">
        <v>54.62</v>
      </c>
      <c r="T30" s="113">
        <v>83.61</v>
      </c>
      <c r="U30" s="113">
        <v>65.97</v>
      </c>
      <c r="V30" s="114">
        <f t="shared" si="4"/>
        <v>74.789999999999992</v>
      </c>
      <c r="W30" s="68">
        <f t="shared" si="5"/>
        <v>67.015833333333333</v>
      </c>
      <c r="X30" s="81">
        <v>60.32</v>
      </c>
      <c r="Y30" s="25">
        <v>36.51</v>
      </c>
      <c r="Z30" s="28">
        <f t="shared" si="6"/>
        <v>48.414999999999999</v>
      </c>
      <c r="AA30" s="25">
        <v>53.97</v>
      </c>
      <c r="AB30" s="25">
        <v>75.400000000000006</v>
      </c>
      <c r="AC30" s="25">
        <v>73.02</v>
      </c>
      <c r="AD30" s="25">
        <v>34.92</v>
      </c>
      <c r="AE30" s="25">
        <v>31.75</v>
      </c>
      <c r="AF30" s="28">
        <f t="shared" si="7"/>
        <v>33.335000000000001</v>
      </c>
      <c r="AG30" s="25">
        <v>31.75</v>
      </c>
      <c r="AH30" s="25">
        <v>34.92</v>
      </c>
      <c r="AI30" s="28">
        <f t="shared" si="8"/>
        <v>33.335000000000001</v>
      </c>
      <c r="AJ30" s="25">
        <v>42.86</v>
      </c>
      <c r="AK30" s="25">
        <v>73.02</v>
      </c>
      <c r="AL30" s="25">
        <v>53.97</v>
      </c>
      <c r="AM30" s="28">
        <f t="shared" si="9"/>
        <v>63.494999999999997</v>
      </c>
      <c r="AN30" s="25">
        <v>68.25</v>
      </c>
      <c r="AO30" s="25">
        <v>46.03</v>
      </c>
      <c r="AP30" s="25">
        <v>58.73</v>
      </c>
      <c r="AQ30" s="25">
        <v>41.27</v>
      </c>
      <c r="AR30" s="25">
        <v>51.59</v>
      </c>
      <c r="AS30" s="25">
        <v>42.86</v>
      </c>
      <c r="AT30" s="25">
        <v>46.83</v>
      </c>
      <c r="AU30" s="68">
        <f t="shared" si="10"/>
        <v>51.95933333333334</v>
      </c>
      <c r="AV30" s="25">
        <v>80.260000000000005</v>
      </c>
      <c r="AW30" s="25">
        <v>56.58</v>
      </c>
      <c r="AX30" s="25">
        <v>68.42</v>
      </c>
      <c r="AY30" s="25">
        <f t="shared" si="11"/>
        <v>62.5</v>
      </c>
      <c r="AZ30" s="25">
        <v>78.95</v>
      </c>
      <c r="BA30" s="25">
        <v>39.47</v>
      </c>
      <c r="BB30" s="25">
        <f t="shared" si="12"/>
        <v>59.21</v>
      </c>
      <c r="BC30" s="49">
        <v>39.47</v>
      </c>
      <c r="BD30" s="33">
        <f t="shared" si="13"/>
        <v>60.36</v>
      </c>
      <c r="BE30" s="123">
        <v>63.45</v>
      </c>
      <c r="BF30" s="25">
        <v>58.4</v>
      </c>
      <c r="BG30" s="25">
        <v>71.010000000000005</v>
      </c>
      <c r="BH30" s="28">
        <f t="shared" si="14"/>
        <v>64.704999999999998</v>
      </c>
      <c r="BI30" s="25">
        <v>73.95</v>
      </c>
      <c r="BJ30" s="25">
        <v>27.31</v>
      </c>
      <c r="BK30" s="25">
        <f t="shared" si="15"/>
        <v>50.63</v>
      </c>
      <c r="BL30" s="25">
        <v>38.380000000000003</v>
      </c>
      <c r="BM30" s="33">
        <f>AVERAGE(BE30,BH30,BK30:BL30)</f>
        <v>54.291249999999998</v>
      </c>
      <c r="BN30" s="121">
        <v>51.59</v>
      </c>
      <c r="BO30" s="113">
        <v>46.56</v>
      </c>
      <c r="BP30" s="113">
        <v>63.49</v>
      </c>
      <c r="BQ30" s="113">
        <v>42.06</v>
      </c>
      <c r="BR30" s="113">
        <v>61.9</v>
      </c>
      <c r="BS30" s="114">
        <f t="shared" si="17"/>
        <v>55.81666666666667</v>
      </c>
      <c r="BT30" s="113">
        <v>80.95</v>
      </c>
      <c r="BU30" s="113">
        <v>31.75</v>
      </c>
      <c r="BV30" s="120">
        <v>57.14</v>
      </c>
      <c r="BW30" s="114">
        <f t="shared" si="18"/>
        <v>56.613333333333337</v>
      </c>
      <c r="BX30" s="78">
        <f t="shared" si="19"/>
        <v>52.645000000000003</v>
      </c>
    </row>
    <row r="31" spans="1:76" x14ac:dyDescent="0.25">
      <c r="A31" s="20" t="s">
        <v>27</v>
      </c>
      <c r="B31" s="113">
        <v>77.98</v>
      </c>
      <c r="C31" s="113">
        <v>57.8</v>
      </c>
      <c r="D31" s="114">
        <f t="shared" si="0"/>
        <v>67.89</v>
      </c>
      <c r="E31" s="113">
        <v>56.88</v>
      </c>
      <c r="F31" s="113">
        <v>80.28</v>
      </c>
      <c r="G31" s="113">
        <v>65.599999999999994</v>
      </c>
      <c r="H31" s="113">
        <v>59.63</v>
      </c>
      <c r="I31" s="113">
        <v>80.28</v>
      </c>
      <c r="J31" s="113">
        <v>60.55</v>
      </c>
      <c r="K31" s="28">
        <f t="shared" si="1"/>
        <v>70.414999999999992</v>
      </c>
      <c r="L31" s="134">
        <f t="shared" si="2"/>
        <v>66.782499999999985</v>
      </c>
      <c r="M31" s="121">
        <v>83.02</v>
      </c>
      <c r="N31" s="113">
        <v>61.32</v>
      </c>
      <c r="O31" s="114">
        <f t="shared" si="3"/>
        <v>72.17</v>
      </c>
      <c r="P31" s="113">
        <v>67.92</v>
      </c>
      <c r="Q31" s="113">
        <v>78.3</v>
      </c>
      <c r="R31" s="113">
        <v>61.32</v>
      </c>
      <c r="S31" s="113">
        <v>45.28</v>
      </c>
      <c r="T31" s="113">
        <v>69.81</v>
      </c>
      <c r="U31" s="113">
        <v>39.619999999999997</v>
      </c>
      <c r="V31" s="114">
        <f t="shared" si="4"/>
        <v>54.715000000000003</v>
      </c>
      <c r="W31" s="68">
        <f t="shared" si="5"/>
        <v>63.284166666666671</v>
      </c>
      <c r="X31" s="81">
        <v>81.16</v>
      </c>
      <c r="Y31" s="25">
        <v>49.28</v>
      </c>
      <c r="Z31" s="28">
        <f t="shared" si="6"/>
        <v>65.22</v>
      </c>
      <c r="AA31" s="25">
        <v>69.569999999999993</v>
      </c>
      <c r="AB31" s="25">
        <v>83.33</v>
      </c>
      <c r="AC31" s="25">
        <v>78.260000000000005</v>
      </c>
      <c r="AD31" s="25">
        <v>60.87</v>
      </c>
      <c r="AE31" s="25">
        <v>52.17</v>
      </c>
      <c r="AF31" s="28">
        <f t="shared" si="7"/>
        <v>56.519999999999996</v>
      </c>
      <c r="AG31" s="25">
        <v>72.459999999999994</v>
      </c>
      <c r="AH31" s="25">
        <v>68.12</v>
      </c>
      <c r="AI31" s="28">
        <f t="shared" si="8"/>
        <v>70.289999999999992</v>
      </c>
      <c r="AJ31" s="25">
        <v>62.32</v>
      </c>
      <c r="AK31" s="25">
        <v>63.04</v>
      </c>
      <c r="AL31" s="25">
        <v>55.8</v>
      </c>
      <c r="AM31" s="28">
        <f t="shared" si="9"/>
        <v>59.42</v>
      </c>
      <c r="AN31" s="25">
        <v>69.569999999999993</v>
      </c>
      <c r="AO31" s="25">
        <v>25.12</v>
      </c>
      <c r="AP31" s="25">
        <v>34.78</v>
      </c>
      <c r="AQ31" s="25">
        <v>22.71</v>
      </c>
      <c r="AR31" s="25">
        <v>50</v>
      </c>
      <c r="AS31" s="25">
        <v>50.72</v>
      </c>
      <c r="AT31" s="25">
        <v>50</v>
      </c>
      <c r="AU31" s="68">
        <f t="shared" si="10"/>
        <v>56.522000000000006</v>
      </c>
      <c r="AV31" s="25">
        <v>47.71</v>
      </c>
      <c r="AW31" s="25">
        <v>41.74</v>
      </c>
      <c r="AX31" s="25">
        <v>46.33</v>
      </c>
      <c r="AY31" s="25">
        <f t="shared" si="11"/>
        <v>44.034999999999997</v>
      </c>
      <c r="AZ31" s="25">
        <v>77.98</v>
      </c>
      <c r="BA31" s="25">
        <v>25.69</v>
      </c>
      <c r="BB31" s="25">
        <f t="shared" si="12"/>
        <v>51.835000000000001</v>
      </c>
      <c r="BC31" s="49">
        <v>39.76</v>
      </c>
      <c r="BD31" s="33">
        <f t="shared" si="13"/>
        <v>45.835000000000001</v>
      </c>
      <c r="BE31" s="123">
        <v>58.49</v>
      </c>
      <c r="BF31" s="25">
        <v>42.45</v>
      </c>
      <c r="BG31" s="25">
        <v>65.09</v>
      </c>
      <c r="BH31" s="28">
        <f t="shared" si="14"/>
        <v>53.77</v>
      </c>
      <c r="BI31" s="25">
        <v>62.26</v>
      </c>
      <c r="BJ31" s="25">
        <v>42.45</v>
      </c>
      <c r="BK31" s="25">
        <f t="shared" si="15"/>
        <v>52.355000000000004</v>
      </c>
      <c r="BL31" s="25">
        <v>40.25</v>
      </c>
      <c r="BM31" s="33">
        <f t="shared" si="16"/>
        <v>51.216250000000002</v>
      </c>
      <c r="BN31" s="121">
        <v>72.459999999999994</v>
      </c>
      <c r="BO31" s="113">
        <v>49.28</v>
      </c>
      <c r="BP31" s="113">
        <v>69.569999999999993</v>
      </c>
      <c r="BQ31" s="113">
        <v>52.17</v>
      </c>
      <c r="BR31" s="113">
        <v>55.07</v>
      </c>
      <c r="BS31" s="114">
        <f t="shared" si="17"/>
        <v>58.936666666666667</v>
      </c>
      <c r="BT31" s="113">
        <v>75.36</v>
      </c>
      <c r="BU31" s="113">
        <v>34.78</v>
      </c>
      <c r="BV31" s="120">
        <v>68.12</v>
      </c>
      <c r="BW31" s="114">
        <f t="shared" si="18"/>
        <v>59.419999999999995</v>
      </c>
      <c r="BX31" s="78">
        <f t="shared" si="19"/>
        <v>60.024166666666666</v>
      </c>
    </row>
    <row r="32" spans="1:76" x14ac:dyDescent="0.25">
      <c r="A32" s="20" t="s">
        <v>28</v>
      </c>
      <c r="B32" s="113">
        <v>93.33</v>
      </c>
      <c r="C32" s="113">
        <v>36.67</v>
      </c>
      <c r="D32" s="114">
        <f t="shared" si="0"/>
        <v>65</v>
      </c>
      <c r="E32" s="113">
        <v>40</v>
      </c>
      <c r="F32" s="113">
        <v>83.33</v>
      </c>
      <c r="G32" s="113">
        <v>70</v>
      </c>
      <c r="H32" s="113">
        <v>53.33</v>
      </c>
      <c r="I32" s="113">
        <v>83.33</v>
      </c>
      <c r="J32" s="113">
        <v>53.33</v>
      </c>
      <c r="K32" s="28">
        <f t="shared" si="1"/>
        <v>68.33</v>
      </c>
      <c r="L32" s="134">
        <f t="shared" si="2"/>
        <v>63.331666666666656</v>
      </c>
      <c r="M32" s="121">
        <v>77.78</v>
      </c>
      <c r="N32" s="113">
        <v>37.04</v>
      </c>
      <c r="O32" s="114">
        <f t="shared" si="3"/>
        <v>57.41</v>
      </c>
      <c r="P32" s="113">
        <v>66.67</v>
      </c>
      <c r="Q32" s="113">
        <v>66.67</v>
      </c>
      <c r="R32" s="113">
        <v>83.33</v>
      </c>
      <c r="S32" s="113">
        <v>66.67</v>
      </c>
      <c r="T32" s="113">
        <v>61.11</v>
      </c>
      <c r="U32" s="113">
        <v>48.15</v>
      </c>
      <c r="V32" s="114">
        <f t="shared" si="4"/>
        <v>54.629999999999995</v>
      </c>
      <c r="W32" s="68">
        <f t="shared" si="5"/>
        <v>65.896666666666661</v>
      </c>
      <c r="X32" s="81">
        <v>51.85</v>
      </c>
      <c r="Y32" s="25">
        <v>48.15</v>
      </c>
      <c r="Z32" s="28">
        <f t="shared" si="6"/>
        <v>50</v>
      </c>
      <c r="AA32" s="25">
        <v>55.56</v>
      </c>
      <c r="AB32" s="25">
        <v>77.78</v>
      </c>
      <c r="AC32" s="25">
        <v>75.930000000000007</v>
      </c>
      <c r="AD32" s="25">
        <v>11.11</v>
      </c>
      <c r="AE32" s="25">
        <v>11.11</v>
      </c>
      <c r="AF32" s="28">
        <f t="shared" si="7"/>
        <v>11.11</v>
      </c>
      <c r="AG32" s="25">
        <v>59.26</v>
      </c>
      <c r="AH32" s="25">
        <v>55.56</v>
      </c>
      <c r="AI32" s="28">
        <f t="shared" si="8"/>
        <v>57.41</v>
      </c>
      <c r="AJ32" s="25">
        <v>62.96</v>
      </c>
      <c r="AK32" s="25">
        <v>40.74</v>
      </c>
      <c r="AL32" s="25">
        <v>42.59</v>
      </c>
      <c r="AM32" s="28">
        <f t="shared" si="9"/>
        <v>41.665000000000006</v>
      </c>
      <c r="AN32" s="25">
        <v>70.37</v>
      </c>
      <c r="AO32" s="25">
        <v>38.270000000000003</v>
      </c>
      <c r="AP32" s="25">
        <v>70.37</v>
      </c>
      <c r="AQ32" s="25">
        <v>30.86</v>
      </c>
      <c r="AR32" s="25">
        <v>55.56</v>
      </c>
      <c r="AS32" s="25">
        <v>40.74</v>
      </c>
      <c r="AT32" s="25">
        <v>38.89</v>
      </c>
      <c r="AU32" s="68">
        <f t="shared" si="10"/>
        <v>51.831666666666671</v>
      </c>
      <c r="AV32" s="25">
        <v>70</v>
      </c>
      <c r="AW32" s="25">
        <v>63.33</v>
      </c>
      <c r="AX32" s="25">
        <v>56.67</v>
      </c>
      <c r="AY32" s="25">
        <f t="shared" si="11"/>
        <v>60</v>
      </c>
      <c r="AZ32" s="25">
        <v>80</v>
      </c>
      <c r="BA32" s="25">
        <v>20</v>
      </c>
      <c r="BB32" s="25">
        <f t="shared" si="12"/>
        <v>50</v>
      </c>
      <c r="BC32" s="49">
        <v>44.44</v>
      </c>
      <c r="BD32" s="33">
        <f t="shared" si="13"/>
        <v>56.11</v>
      </c>
      <c r="BE32" s="123">
        <v>68.52</v>
      </c>
      <c r="BF32" s="25">
        <v>57.41</v>
      </c>
      <c r="BG32" s="25">
        <v>42.59</v>
      </c>
      <c r="BH32" s="28">
        <f t="shared" si="14"/>
        <v>50</v>
      </c>
      <c r="BI32" s="25">
        <v>92.59</v>
      </c>
      <c r="BJ32" s="25">
        <v>42.59</v>
      </c>
      <c r="BK32" s="25">
        <f t="shared" si="15"/>
        <v>67.59</v>
      </c>
      <c r="BL32" s="25">
        <v>32.1</v>
      </c>
      <c r="BM32" s="33">
        <f t="shared" si="16"/>
        <v>54.552500000000002</v>
      </c>
      <c r="BN32" s="121">
        <v>61.11</v>
      </c>
      <c r="BO32" s="113">
        <v>34.57</v>
      </c>
      <c r="BP32" s="113">
        <v>59.26</v>
      </c>
      <c r="BQ32" s="113">
        <v>46.3</v>
      </c>
      <c r="BR32" s="113">
        <v>50</v>
      </c>
      <c r="BS32" s="114">
        <f t="shared" si="17"/>
        <v>51.853333333333332</v>
      </c>
      <c r="BT32" s="113">
        <v>92.59</v>
      </c>
      <c r="BU32" s="113">
        <v>11.11</v>
      </c>
      <c r="BV32" s="120">
        <v>55.56</v>
      </c>
      <c r="BW32" s="114">
        <f t="shared" si="18"/>
        <v>53.086666666666666</v>
      </c>
      <c r="BX32" s="78">
        <f t="shared" si="19"/>
        <v>50.155000000000001</v>
      </c>
    </row>
    <row r="33" spans="1:76" x14ac:dyDescent="0.25">
      <c r="A33" s="20" t="s">
        <v>29</v>
      </c>
      <c r="B33" s="113">
        <v>87.44</v>
      </c>
      <c r="C33" s="113">
        <v>55.83</v>
      </c>
      <c r="D33" s="114">
        <f t="shared" si="0"/>
        <v>71.634999999999991</v>
      </c>
      <c r="E33" s="113">
        <v>63.68</v>
      </c>
      <c r="F33" s="113">
        <v>82.96</v>
      </c>
      <c r="G33" s="113">
        <v>63.45</v>
      </c>
      <c r="H33" s="113">
        <v>56.95</v>
      </c>
      <c r="I33" s="113">
        <v>72.87</v>
      </c>
      <c r="J33" s="113">
        <v>45.96</v>
      </c>
      <c r="K33" s="28">
        <f t="shared" si="1"/>
        <v>59.415000000000006</v>
      </c>
      <c r="L33" s="134">
        <f t="shared" si="2"/>
        <v>66.348333333333329</v>
      </c>
      <c r="M33" s="121">
        <v>85.29</v>
      </c>
      <c r="N33" s="113">
        <v>49.16</v>
      </c>
      <c r="O33" s="114">
        <f t="shared" si="3"/>
        <v>67.224999999999994</v>
      </c>
      <c r="P33" s="113">
        <v>64.290000000000006</v>
      </c>
      <c r="Q33" s="113">
        <v>79.62</v>
      </c>
      <c r="R33" s="113">
        <v>74.58</v>
      </c>
      <c r="S33" s="113">
        <v>67.650000000000006</v>
      </c>
      <c r="T33" s="113">
        <v>67.86</v>
      </c>
      <c r="U33" s="113">
        <v>54.62</v>
      </c>
      <c r="V33" s="114">
        <f t="shared" si="4"/>
        <v>61.239999999999995</v>
      </c>
      <c r="W33" s="68">
        <f t="shared" si="5"/>
        <v>69.100833333333341</v>
      </c>
      <c r="X33" s="81">
        <v>71.58</v>
      </c>
      <c r="Y33" s="25">
        <v>44.21</v>
      </c>
      <c r="Z33" s="28">
        <f t="shared" si="6"/>
        <v>57.894999999999996</v>
      </c>
      <c r="AA33" s="25">
        <v>71.58</v>
      </c>
      <c r="AB33" s="25">
        <v>73.680000000000007</v>
      </c>
      <c r="AC33" s="25">
        <v>61.58</v>
      </c>
      <c r="AD33" s="25">
        <v>41.05</v>
      </c>
      <c r="AE33" s="25">
        <v>27.37</v>
      </c>
      <c r="AF33" s="28">
        <f t="shared" si="7"/>
        <v>34.21</v>
      </c>
      <c r="AG33" s="25">
        <v>53.68</v>
      </c>
      <c r="AH33" s="25">
        <v>44.21</v>
      </c>
      <c r="AI33" s="28">
        <f t="shared" si="8"/>
        <v>48.945</v>
      </c>
      <c r="AJ33" s="25">
        <v>53.68</v>
      </c>
      <c r="AK33" s="25">
        <v>62.63</v>
      </c>
      <c r="AL33" s="25">
        <v>50.53</v>
      </c>
      <c r="AM33" s="28">
        <f t="shared" si="9"/>
        <v>56.58</v>
      </c>
      <c r="AN33" s="25">
        <v>65.260000000000005</v>
      </c>
      <c r="AO33" s="25">
        <v>28.77</v>
      </c>
      <c r="AP33" s="25">
        <v>50.53</v>
      </c>
      <c r="AQ33" s="25">
        <v>15.44</v>
      </c>
      <c r="AR33" s="25">
        <v>46.32</v>
      </c>
      <c r="AS33" s="25">
        <v>60</v>
      </c>
      <c r="AT33" s="25">
        <v>57.89</v>
      </c>
      <c r="AU33" s="68">
        <f t="shared" si="10"/>
        <v>52.157333333333334</v>
      </c>
      <c r="AV33" s="25">
        <v>68.61</v>
      </c>
      <c r="AW33" s="25">
        <v>58.3</v>
      </c>
      <c r="AX33" s="25">
        <v>59.19</v>
      </c>
      <c r="AY33" s="25">
        <f t="shared" si="11"/>
        <v>58.744999999999997</v>
      </c>
      <c r="AZ33" s="25">
        <v>75.78</v>
      </c>
      <c r="BA33" s="25">
        <v>35.43</v>
      </c>
      <c r="BB33" s="25">
        <f t="shared" si="12"/>
        <v>55.605000000000004</v>
      </c>
      <c r="BC33" s="49">
        <v>35.72</v>
      </c>
      <c r="BD33" s="33">
        <f t="shared" si="13"/>
        <v>54.669999999999995</v>
      </c>
      <c r="BE33" s="123">
        <v>71.22</v>
      </c>
      <c r="BF33" s="25">
        <v>63.24</v>
      </c>
      <c r="BG33" s="25">
        <v>66.180000000000007</v>
      </c>
      <c r="BH33" s="28">
        <f t="shared" si="14"/>
        <v>64.710000000000008</v>
      </c>
      <c r="BI33" s="25">
        <v>82.77</v>
      </c>
      <c r="BJ33" s="25">
        <v>39.29</v>
      </c>
      <c r="BK33" s="25">
        <f t="shared" si="15"/>
        <v>61.03</v>
      </c>
      <c r="BL33" s="25">
        <v>49.02</v>
      </c>
      <c r="BM33" s="33">
        <f t="shared" si="16"/>
        <v>61.495000000000005</v>
      </c>
      <c r="BN33" s="121">
        <v>54.74</v>
      </c>
      <c r="BO33" s="113">
        <v>23.86</v>
      </c>
      <c r="BP33" s="113">
        <v>65.260000000000005</v>
      </c>
      <c r="BQ33" s="113">
        <v>52.63</v>
      </c>
      <c r="BR33" s="113">
        <v>52.63</v>
      </c>
      <c r="BS33" s="114">
        <f t="shared" si="17"/>
        <v>56.84</v>
      </c>
      <c r="BT33" s="113">
        <v>76.84</v>
      </c>
      <c r="BU33" s="113">
        <v>53.68</v>
      </c>
      <c r="BV33" s="120">
        <v>61.05</v>
      </c>
      <c r="BW33" s="114">
        <f t="shared" si="18"/>
        <v>63.856666666666662</v>
      </c>
      <c r="BX33" s="78">
        <f t="shared" si="19"/>
        <v>49.824166666666663</v>
      </c>
    </row>
    <row r="34" spans="1:76" x14ac:dyDescent="0.25">
      <c r="A34" s="20" t="s">
        <v>30</v>
      </c>
      <c r="B34" s="113">
        <v>88.89</v>
      </c>
      <c r="C34" s="113">
        <v>61.11</v>
      </c>
      <c r="D34" s="114">
        <f t="shared" si="0"/>
        <v>75</v>
      </c>
      <c r="E34" s="113">
        <v>55.56</v>
      </c>
      <c r="F34" s="113">
        <v>100</v>
      </c>
      <c r="G34" s="113">
        <v>88.89</v>
      </c>
      <c r="H34" s="113">
        <v>55.56</v>
      </c>
      <c r="I34" s="113">
        <v>100</v>
      </c>
      <c r="J34" s="113">
        <v>22.22</v>
      </c>
      <c r="K34" s="28">
        <f t="shared" si="1"/>
        <v>61.11</v>
      </c>
      <c r="L34" s="134">
        <f t="shared" si="2"/>
        <v>72.686666666666667</v>
      </c>
      <c r="M34" s="121">
        <v>75</v>
      </c>
      <c r="N34" s="113">
        <v>58.93</v>
      </c>
      <c r="O34" s="114">
        <f t="shared" si="3"/>
        <v>66.965000000000003</v>
      </c>
      <c r="P34" s="113">
        <v>64.290000000000006</v>
      </c>
      <c r="Q34" s="113">
        <v>89.29</v>
      </c>
      <c r="R34" s="113">
        <v>69.64</v>
      </c>
      <c r="S34" s="113">
        <v>28.57</v>
      </c>
      <c r="T34" s="113">
        <v>60.71</v>
      </c>
      <c r="U34" s="113">
        <v>50</v>
      </c>
      <c r="V34" s="114">
        <f t="shared" si="4"/>
        <v>55.355000000000004</v>
      </c>
      <c r="W34" s="68">
        <f t="shared" si="5"/>
        <v>62.351666666666667</v>
      </c>
      <c r="X34" s="81">
        <v>87.69</v>
      </c>
      <c r="Y34" s="25">
        <v>45.38</v>
      </c>
      <c r="Z34" s="28">
        <f t="shared" si="6"/>
        <v>66.534999999999997</v>
      </c>
      <c r="AA34" s="25">
        <v>73.849999999999994</v>
      </c>
      <c r="AB34" s="25">
        <v>86.92</v>
      </c>
      <c r="AC34" s="25">
        <v>86.92</v>
      </c>
      <c r="AD34" s="25">
        <v>50.77</v>
      </c>
      <c r="AE34" s="25">
        <v>43.08</v>
      </c>
      <c r="AF34" s="28">
        <f t="shared" si="7"/>
        <v>46.924999999999997</v>
      </c>
      <c r="AG34" s="25">
        <v>52.31</v>
      </c>
      <c r="AH34" s="25">
        <v>70.77</v>
      </c>
      <c r="AI34" s="28">
        <f t="shared" si="8"/>
        <v>61.54</v>
      </c>
      <c r="AJ34" s="25">
        <v>64.62</v>
      </c>
      <c r="AK34" s="25">
        <v>75.38</v>
      </c>
      <c r="AL34" s="25">
        <v>61.54</v>
      </c>
      <c r="AM34" s="28">
        <f t="shared" si="9"/>
        <v>68.459999999999994</v>
      </c>
      <c r="AN34" s="25">
        <v>76.92</v>
      </c>
      <c r="AO34" s="25">
        <v>48.72</v>
      </c>
      <c r="AP34" s="25">
        <v>47.69</v>
      </c>
      <c r="AQ34" s="25">
        <v>30.77</v>
      </c>
      <c r="AR34" s="25">
        <v>60</v>
      </c>
      <c r="AS34" s="25">
        <v>61.54</v>
      </c>
      <c r="AT34" s="25">
        <v>72.31</v>
      </c>
      <c r="AU34" s="68">
        <f t="shared" si="10"/>
        <v>63.581333333333333</v>
      </c>
      <c r="AV34" s="25">
        <v>66.67</v>
      </c>
      <c r="AW34" s="25">
        <v>66.67</v>
      </c>
      <c r="AX34" s="25">
        <v>77.78</v>
      </c>
      <c r="AY34" s="25">
        <f t="shared" si="11"/>
        <v>72.224999999999994</v>
      </c>
      <c r="AZ34" s="25">
        <v>88.89</v>
      </c>
      <c r="BA34" s="25">
        <v>50</v>
      </c>
      <c r="BB34" s="25">
        <f t="shared" si="12"/>
        <v>69.444999999999993</v>
      </c>
      <c r="BC34" s="49">
        <v>44.44</v>
      </c>
      <c r="BD34" s="33">
        <f t="shared" si="13"/>
        <v>63.194999999999993</v>
      </c>
      <c r="BE34" s="123">
        <v>73.209999999999994</v>
      </c>
      <c r="BF34" s="25">
        <v>57.14</v>
      </c>
      <c r="BG34" s="25">
        <v>44.64</v>
      </c>
      <c r="BH34" s="28">
        <f t="shared" si="14"/>
        <v>50.89</v>
      </c>
      <c r="BI34" s="25">
        <v>89.29</v>
      </c>
      <c r="BJ34" s="25">
        <v>41.07</v>
      </c>
      <c r="BK34" s="25">
        <f t="shared" si="15"/>
        <v>65.180000000000007</v>
      </c>
      <c r="BL34" s="25">
        <v>38.1</v>
      </c>
      <c r="BM34" s="33">
        <f t="shared" si="16"/>
        <v>56.844999999999999</v>
      </c>
      <c r="BN34" s="121">
        <v>60.77</v>
      </c>
      <c r="BO34" s="113">
        <v>35.380000000000003</v>
      </c>
      <c r="BP34" s="113">
        <v>74.62</v>
      </c>
      <c r="BQ34" s="113">
        <v>52.31</v>
      </c>
      <c r="BR34" s="113">
        <v>67.69</v>
      </c>
      <c r="BS34" s="114">
        <f t="shared" si="17"/>
        <v>64.873333333333335</v>
      </c>
      <c r="BT34" s="113">
        <v>75.38</v>
      </c>
      <c r="BU34" s="113">
        <v>63.08</v>
      </c>
      <c r="BV34" s="120">
        <v>76.92</v>
      </c>
      <c r="BW34" s="114">
        <f t="shared" si="18"/>
        <v>71.793333333333337</v>
      </c>
      <c r="BX34" s="78">
        <f t="shared" si="19"/>
        <v>58.204166666666666</v>
      </c>
    </row>
    <row r="35" spans="1:76" x14ac:dyDescent="0.25">
      <c r="A35" s="20" t="s">
        <v>31</v>
      </c>
      <c r="B35" s="113">
        <v>75</v>
      </c>
      <c r="C35" s="113">
        <v>34.78</v>
      </c>
      <c r="D35" s="114">
        <f t="shared" si="0"/>
        <v>54.89</v>
      </c>
      <c r="E35" s="113">
        <v>44.02</v>
      </c>
      <c r="F35" s="113">
        <v>75.27</v>
      </c>
      <c r="G35" s="113">
        <v>74.73</v>
      </c>
      <c r="H35" s="113">
        <v>71.739999999999995</v>
      </c>
      <c r="I35" s="113">
        <v>70.38</v>
      </c>
      <c r="J35" s="113">
        <v>60.6</v>
      </c>
      <c r="K35" s="28">
        <f t="shared" si="1"/>
        <v>65.489999999999995</v>
      </c>
      <c r="L35" s="134">
        <f t="shared" si="2"/>
        <v>64.356666666666669</v>
      </c>
      <c r="M35" s="121">
        <v>67.87</v>
      </c>
      <c r="N35" s="113">
        <v>44.57</v>
      </c>
      <c r="O35" s="114">
        <f t="shared" si="3"/>
        <v>56.22</v>
      </c>
      <c r="P35" s="113">
        <v>51.13</v>
      </c>
      <c r="Q35" s="113">
        <v>83.94</v>
      </c>
      <c r="R35" s="113">
        <v>71.72</v>
      </c>
      <c r="S35" s="113">
        <v>71.489999999999995</v>
      </c>
      <c r="T35" s="113">
        <v>65.84</v>
      </c>
      <c r="U35" s="113">
        <v>51.13</v>
      </c>
      <c r="V35" s="114">
        <f t="shared" si="4"/>
        <v>58.484999999999999</v>
      </c>
      <c r="W35" s="68">
        <f t="shared" si="5"/>
        <v>65.497500000000002</v>
      </c>
      <c r="X35" s="81">
        <v>76.540000000000006</v>
      </c>
      <c r="Y35" s="25">
        <v>38.270000000000003</v>
      </c>
      <c r="Z35" s="28">
        <f t="shared" si="6"/>
        <v>57.405000000000001</v>
      </c>
      <c r="AA35" s="25">
        <v>62.35</v>
      </c>
      <c r="AB35" s="25">
        <v>82.41</v>
      </c>
      <c r="AC35" s="25">
        <v>75.62</v>
      </c>
      <c r="AD35" s="25">
        <v>41.36</v>
      </c>
      <c r="AE35" s="25">
        <v>29.63</v>
      </c>
      <c r="AF35" s="28">
        <f t="shared" si="7"/>
        <v>35.494999999999997</v>
      </c>
      <c r="AG35" s="25">
        <v>56.17</v>
      </c>
      <c r="AH35" s="25">
        <v>58.02</v>
      </c>
      <c r="AI35" s="28">
        <f t="shared" si="8"/>
        <v>57.094999999999999</v>
      </c>
      <c r="AJ35" s="25">
        <v>56.17</v>
      </c>
      <c r="AK35" s="25">
        <v>64.510000000000005</v>
      </c>
      <c r="AL35" s="25">
        <v>54.63</v>
      </c>
      <c r="AM35" s="28">
        <f t="shared" si="9"/>
        <v>59.570000000000007</v>
      </c>
      <c r="AN35" s="25">
        <v>61.73</v>
      </c>
      <c r="AO35" s="25">
        <v>31.89</v>
      </c>
      <c r="AP35" s="25">
        <v>59.26</v>
      </c>
      <c r="AQ35" s="25">
        <v>28.19</v>
      </c>
      <c r="AR35" s="25">
        <v>51.23</v>
      </c>
      <c r="AS35" s="25">
        <v>64.2</v>
      </c>
      <c r="AT35" s="25">
        <v>49.38</v>
      </c>
      <c r="AU35" s="68">
        <f t="shared" si="10"/>
        <v>55.466333333333338</v>
      </c>
      <c r="AV35" s="25">
        <v>67.66</v>
      </c>
      <c r="AW35" s="25">
        <v>61.14</v>
      </c>
      <c r="AX35" s="25">
        <v>50.27</v>
      </c>
      <c r="AY35" s="25">
        <f t="shared" si="11"/>
        <v>55.704999999999998</v>
      </c>
      <c r="AZ35" s="25">
        <v>84.24</v>
      </c>
      <c r="BA35" s="25">
        <v>25</v>
      </c>
      <c r="BB35" s="25">
        <f t="shared" si="12"/>
        <v>54.62</v>
      </c>
      <c r="BC35" s="49">
        <v>24.64</v>
      </c>
      <c r="BD35" s="33">
        <f t="shared" si="13"/>
        <v>50.65625</v>
      </c>
      <c r="BE35" s="123">
        <v>69.91</v>
      </c>
      <c r="BF35" s="25">
        <v>57.92</v>
      </c>
      <c r="BG35" s="25">
        <v>42.31</v>
      </c>
      <c r="BH35" s="28">
        <f t="shared" si="14"/>
        <v>50.115000000000002</v>
      </c>
      <c r="BI35" s="25">
        <v>76.92</v>
      </c>
      <c r="BJ35" s="25">
        <v>33.03</v>
      </c>
      <c r="BK35" s="25">
        <f t="shared" si="15"/>
        <v>54.975000000000001</v>
      </c>
      <c r="BL35" s="25">
        <v>23.08</v>
      </c>
      <c r="BM35" s="33">
        <f t="shared" si="16"/>
        <v>49.519999999999996</v>
      </c>
      <c r="BN35" s="121">
        <v>60.49</v>
      </c>
      <c r="BO35" s="113">
        <v>34.770000000000003</v>
      </c>
      <c r="BP35" s="113">
        <v>59.57</v>
      </c>
      <c r="BQ35" s="113">
        <v>49.38</v>
      </c>
      <c r="BR35" s="113">
        <v>57.41</v>
      </c>
      <c r="BS35" s="114">
        <f t="shared" si="17"/>
        <v>55.45333333333334</v>
      </c>
      <c r="BT35" s="113">
        <v>75.31</v>
      </c>
      <c r="BU35" s="113">
        <v>47.53</v>
      </c>
      <c r="BV35" s="120">
        <v>66.67</v>
      </c>
      <c r="BW35" s="114">
        <f t="shared" si="18"/>
        <v>63.169999999999995</v>
      </c>
      <c r="BX35" s="78">
        <f t="shared" si="19"/>
        <v>53.470833333333331</v>
      </c>
    </row>
    <row r="36" spans="1:76" x14ac:dyDescent="0.25">
      <c r="A36" s="20" t="s">
        <v>32</v>
      </c>
      <c r="B36" s="113">
        <v>81.510000000000005</v>
      </c>
      <c r="C36" s="113">
        <v>43.28</v>
      </c>
      <c r="D36" s="114">
        <f t="shared" si="0"/>
        <v>62.395000000000003</v>
      </c>
      <c r="E36" s="113">
        <v>61.34</v>
      </c>
      <c r="F36" s="113">
        <v>63.03</v>
      </c>
      <c r="G36" s="113">
        <v>62.61</v>
      </c>
      <c r="H36" s="113">
        <v>66.39</v>
      </c>
      <c r="I36" s="113">
        <v>39.5</v>
      </c>
      <c r="J36" s="113">
        <v>36.97</v>
      </c>
      <c r="K36" s="28">
        <f t="shared" si="1"/>
        <v>38.234999999999999</v>
      </c>
      <c r="L36" s="134">
        <f t="shared" si="2"/>
        <v>59</v>
      </c>
      <c r="M36" s="121">
        <v>78.38</v>
      </c>
      <c r="N36" s="113">
        <v>44.59</v>
      </c>
      <c r="O36" s="114">
        <f t="shared" si="3"/>
        <v>61.484999999999999</v>
      </c>
      <c r="P36" s="113">
        <v>37.840000000000003</v>
      </c>
      <c r="Q36" s="113">
        <v>45.95</v>
      </c>
      <c r="R36" s="113">
        <v>44.59</v>
      </c>
      <c r="S36" s="113">
        <v>35.14</v>
      </c>
      <c r="T36" s="113">
        <v>62.16</v>
      </c>
      <c r="U36" s="113">
        <v>47.3</v>
      </c>
      <c r="V36" s="114">
        <f t="shared" si="4"/>
        <v>54.73</v>
      </c>
      <c r="W36" s="68">
        <f t="shared" si="5"/>
        <v>46.622500000000002</v>
      </c>
      <c r="X36" s="81">
        <v>72.73</v>
      </c>
      <c r="Y36" s="25">
        <v>48.48</v>
      </c>
      <c r="Z36" s="28">
        <f t="shared" si="6"/>
        <v>60.605000000000004</v>
      </c>
      <c r="AA36" s="25">
        <v>54.55</v>
      </c>
      <c r="AB36" s="25">
        <v>75.760000000000005</v>
      </c>
      <c r="AC36" s="25">
        <v>72.73</v>
      </c>
      <c r="AD36" s="25">
        <v>42.42</v>
      </c>
      <c r="AE36" s="25">
        <v>42.42</v>
      </c>
      <c r="AF36" s="28">
        <f t="shared" si="7"/>
        <v>42.42</v>
      </c>
      <c r="AG36" s="25">
        <v>63.64</v>
      </c>
      <c r="AH36" s="25">
        <v>36.36</v>
      </c>
      <c r="AI36" s="28">
        <f t="shared" si="8"/>
        <v>50</v>
      </c>
      <c r="AJ36" s="25">
        <v>60.61</v>
      </c>
      <c r="AK36" s="25">
        <v>72.73</v>
      </c>
      <c r="AL36" s="25">
        <v>53.03</v>
      </c>
      <c r="AM36" s="28">
        <f t="shared" si="9"/>
        <v>62.88</v>
      </c>
      <c r="AN36" s="25">
        <v>69.7</v>
      </c>
      <c r="AO36" s="25">
        <v>41.41</v>
      </c>
      <c r="AP36" s="25">
        <v>57.58</v>
      </c>
      <c r="AQ36" s="25">
        <v>42.42</v>
      </c>
      <c r="AR36" s="25">
        <v>53.03</v>
      </c>
      <c r="AS36" s="25">
        <v>84.85</v>
      </c>
      <c r="AT36" s="25">
        <v>68.180000000000007</v>
      </c>
      <c r="AU36" s="68">
        <f t="shared" si="10"/>
        <v>59.781666666666673</v>
      </c>
      <c r="AV36" s="25">
        <v>63.87</v>
      </c>
      <c r="AW36" s="25">
        <v>44.96</v>
      </c>
      <c r="AX36" s="25">
        <v>50.42</v>
      </c>
      <c r="AY36" s="25">
        <f t="shared" si="11"/>
        <v>47.69</v>
      </c>
      <c r="AZ36" s="25">
        <v>87.39</v>
      </c>
      <c r="BA36" s="25">
        <v>24.79</v>
      </c>
      <c r="BB36" s="25">
        <f t="shared" si="12"/>
        <v>56.09</v>
      </c>
      <c r="BC36" s="49">
        <v>24.65</v>
      </c>
      <c r="BD36" s="33">
        <f t="shared" si="13"/>
        <v>48.075000000000003</v>
      </c>
      <c r="BE36" s="123">
        <v>60.81</v>
      </c>
      <c r="BF36" s="25">
        <v>40.54</v>
      </c>
      <c r="BG36" s="25">
        <v>66.22</v>
      </c>
      <c r="BH36" s="28">
        <f t="shared" si="14"/>
        <v>53.379999999999995</v>
      </c>
      <c r="BI36" s="25">
        <v>43.24</v>
      </c>
      <c r="BJ36" s="25">
        <v>43.24</v>
      </c>
      <c r="BK36" s="25">
        <f t="shared" si="15"/>
        <v>43.24</v>
      </c>
      <c r="BL36" s="25">
        <v>36.94</v>
      </c>
      <c r="BM36" s="33">
        <f t="shared" si="16"/>
        <v>48.592500000000001</v>
      </c>
      <c r="BN36" s="121">
        <v>45.45</v>
      </c>
      <c r="BO36" s="113">
        <v>40.4</v>
      </c>
      <c r="BP36" s="113">
        <v>68.180000000000007</v>
      </c>
      <c r="BQ36" s="113">
        <v>66.67</v>
      </c>
      <c r="BR36" s="113">
        <v>51.52</v>
      </c>
      <c r="BS36" s="114">
        <f t="shared" si="17"/>
        <v>62.123333333333342</v>
      </c>
      <c r="BT36" s="113">
        <v>66.67</v>
      </c>
      <c r="BU36" s="113">
        <v>90.91</v>
      </c>
      <c r="BV36" s="120">
        <v>66.67</v>
      </c>
      <c r="BW36" s="114">
        <f t="shared" si="18"/>
        <v>74.75</v>
      </c>
      <c r="BX36" s="78">
        <f t="shared" si="19"/>
        <v>55.680833333333332</v>
      </c>
    </row>
    <row r="37" spans="1:76" x14ac:dyDescent="0.25">
      <c r="A37" s="20" t="s">
        <v>51</v>
      </c>
      <c r="B37" s="113">
        <v>70.42</v>
      </c>
      <c r="C37" s="113">
        <v>40.14</v>
      </c>
      <c r="D37" s="114">
        <f t="shared" si="0"/>
        <v>55.28</v>
      </c>
      <c r="E37" s="113">
        <v>43.66</v>
      </c>
      <c r="F37" s="113">
        <v>68.31</v>
      </c>
      <c r="G37" s="113">
        <v>64.08</v>
      </c>
      <c r="H37" s="113">
        <v>53.52</v>
      </c>
      <c r="I37" s="113">
        <v>69.010000000000005</v>
      </c>
      <c r="J37" s="113">
        <v>38.03</v>
      </c>
      <c r="K37" s="28">
        <f t="shared" si="1"/>
        <v>53.52</v>
      </c>
      <c r="L37" s="134">
        <f t="shared" si="2"/>
        <v>56.394999999999989</v>
      </c>
      <c r="M37" s="121">
        <v>95.35</v>
      </c>
      <c r="N37" s="113">
        <v>58.72</v>
      </c>
      <c r="O37" s="114">
        <f t="shared" si="3"/>
        <v>77.034999999999997</v>
      </c>
      <c r="P37" s="113">
        <v>63.95</v>
      </c>
      <c r="Q37" s="113">
        <v>81.400000000000006</v>
      </c>
      <c r="R37" s="113">
        <v>78.489999999999995</v>
      </c>
      <c r="S37" s="113">
        <v>66.28</v>
      </c>
      <c r="T37" s="113">
        <v>78.489999999999995</v>
      </c>
      <c r="U37" s="113">
        <v>65.12</v>
      </c>
      <c r="V37" s="114">
        <f t="shared" si="4"/>
        <v>71.805000000000007</v>
      </c>
      <c r="W37" s="68">
        <f t="shared" si="5"/>
        <v>73.16</v>
      </c>
      <c r="X37" s="81">
        <v>64.709999999999994</v>
      </c>
      <c r="Y37" s="25">
        <v>36.76</v>
      </c>
      <c r="Z37" s="28">
        <f t="shared" si="6"/>
        <v>50.734999999999999</v>
      </c>
      <c r="AA37" s="25">
        <v>70.59</v>
      </c>
      <c r="AB37" s="25">
        <v>77.94</v>
      </c>
      <c r="AC37" s="25">
        <v>75</v>
      </c>
      <c r="AD37" s="25">
        <v>44.12</v>
      </c>
      <c r="AE37" s="25">
        <v>38.24</v>
      </c>
      <c r="AF37" s="28">
        <f t="shared" si="7"/>
        <v>41.18</v>
      </c>
      <c r="AG37" s="25">
        <v>58.82</v>
      </c>
      <c r="AH37" s="25">
        <v>44.12</v>
      </c>
      <c r="AI37" s="28">
        <f t="shared" si="8"/>
        <v>51.47</v>
      </c>
      <c r="AJ37" s="25">
        <v>35.29</v>
      </c>
      <c r="AK37" s="25">
        <v>76.47</v>
      </c>
      <c r="AL37" s="25">
        <v>36.76</v>
      </c>
      <c r="AM37" s="28">
        <f t="shared" si="9"/>
        <v>56.614999999999995</v>
      </c>
      <c r="AN37" s="25">
        <v>58.82</v>
      </c>
      <c r="AO37" s="25">
        <v>38.24</v>
      </c>
      <c r="AP37" s="25">
        <v>64.709999999999994</v>
      </c>
      <c r="AQ37" s="25">
        <v>38.24</v>
      </c>
      <c r="AR37" s="25">
        <v>54.41</v>
      </c>
      <c r="AS37" s="25">
        <v>58.82</v>
      </c>
      <c r="AT37" s="25">
        <v>32.35</v>
      </c>
      <c r="AU37" s="68">
        <f t="shared" si="10"/>
        <v>53.62733333333334</v>
      </c>
      <c r="AV37" s="25">
        <v>59.15</v>
      </c>
      <c r="AW37" s="25">
        <v>52.82</v>
      </c>
      <c r="AX37" s="25">
        <v>50.7</v>
      </c>
      <c r="AY37" s="25">
        <f t="shared" si="11"/>
        <v>51.760000000000005</v>
      </c>
      <c r="AZ37" s="25">
        <v>71.83</v>
      </c>
      <c r="BA37" s="25">
        <v>26.06</v>
      </c>
      <c r="BB37" s="25">
        <f t="shared" si="12"/>
        <v>48.945</v>
      </c>
      <c r="BC37" s="49">
        <v>42.72</v>
      </c>
      <c r="BD37" s="33">
        <f t="shared" si="13"/>
        <v>50.643749999999997</v>
      </c>
      <c r="BE37" s="123">
        <v>77.91</v>
      </c>
      <c r="BF37" s="25">
        <v>73.260000000000005</v>
      </c>
      <c r="BG37" s="25">
        <v>51.74</v>
      </c>
      <c r="BH37" s="28">
        <f t="shared" si="14"/>
        <v>62.5</v>
      </c>
      <c r="BI37" s="25">
        <v>83.72</v>
      </c>
      <c r="BJ37" s="25">
        <v>38.950000000000003</v>
      </c>
      <c r="BK37" s="25">
        <f t="shared" si="15"/>
        <v>61.335000000000001</v>
      </c>
      <c r="BL37" s="25">
        <v>38.76</v>
      </c>
      <c r="BM37" s="33">
        <f t="shared" si="16"/>
        <v>60.126249999999999</v>
      </c>
      <c r="BN37" s="121">
        <v>48.53</v>
      </c>
      <c r="BO37" s="113">
        <v>37.25</v>
      </c>
      <c r="BP37" s="113">
        <v>69.12</v>
      </c>
      <c r="BQ37" s="113">
        <v>57.35</v>
      </c>
      <c r="BR37" s="113">
        <v>57.35</v>
      </c>
      <c r="BS37" s="114">
        <f t="shared" si="17"/>
        <v>61.273333333333333</v>
      </c>
      <c r="BT37" s="113">
        <v>79.41</v>
      </c>
      <c r="BU37" s="113">
        <v>47.06</v>
      </c>
      <c r="BV37" s="120">
        <v>55.88</v>
      </c>
      <c r="BW37" s="114">
        <f t="shared" si="18"/>
        <v>60.783333333333331</v>
      </c>
      <c r="BX37" s="78">
        <f t="shared" si="19"/>
        <v>51.959166666666668</v>
      </c>
    </row>
    <row r="38" spans="1:76" x14ac:dyDescent="0.25">
      <c r="A38" s="20" t="s">
        <v>33</v>
      </c>
      <c r="B38" s="113">
        <v>78.89</v>
      </c>
      <c r="C38" s="113">
        <v>52.14</v>
      </c>
      <c r="D38" s="114">
        <f t="shared" si="0"/>
        <v>65.515000000000001</v>
      </c>
      <c r="E38" s="113">
        <v>63.07</v>
      </c>
      <c r="F38" s="113">
        <v>77.510000000000005</v>
      </c>
      <c r="G38" s="113">
        <v>67.09</v>
      </c>
      <c r="H38" s="113">
        <v>60.3</v>
      </c>
      <c r="I38" s="113">
        <v>61.93</v>
      </c>
      <c r="J38" s="113">
        <v>31.78</v>
      </c>
      <c r="K38" s="28">
        <f t="shared" si="1"/>
        <v>46.855000000000004</v>
      </c>
      <c r="L38" s="134">
        <f t="shared" si="2"/>
        <v>63.390000000000015</v>
      </c>
      <c r="M38" s="121">
        <v>81.37</v>
      </c>
      <c r="N38" s="113">
        <v>56.65</v>
      </c>
      <c r="O38" s="114">
        <f t="shared" si="3"/>
        <v>69.010000000000005</v>
      </c>
      <c r="P38" s="113">
        <v>50.19</v>
      </c>
      <c r="Q38" s="113">
        <v>82.89</v>
      </c>
      <c r="R38" s="113">
        <v>71.48</v>
      </c>
      <c r="S38" s="113">
        <v>53.23</v>
      </c>
      <c r="T38" s="113">
        <v>73.19</v>
      </c>
      <c r="U38" s="113">
        <v>50.38</v>
      </c>
      <c r="V38" s="114">
        <f t="shared" si="4"/>
        <v>61.784999999999997</v>
      </c>
      <c r="W38" s="68">
        <f t="shared" si="5"/>
        <v>64.764166666666668</v>
      </c>
      <c r="X38" s="81">
        <v>70.41</v>
      </c>
      <c r="Y38" s="25">
        <v>51.51</v>
      </c>
      <c r="Z38" s="28">
        <f t="shared" si="6"/>
        <v>60.959999999999994</v>
      </c>
      <c r="AA38" s="25">
        <v>57.26</v>
      </c>
      <c r="AB38" s="25">
        <v>77.95</v>
      </c>
      <c r="AC38" s="25">
        <v>70.959999999999994</v>
      </c>
      <c r="AD38" s="25">
        <v>48.22</v>
      </c>
      <c r="AE38" s="25">
        <v>33.42</v>
      </c>
      <c r="AF38" s="28">
        <f t="shared" si="7"/>
        <v>40.82</v>
      </c>
      <c r="AG38" s="25">
        <v>55.07</v>
      </c>
      <c r="AH38" s="25">
        <v>52.88</v>
      </c>
      <c r="AI38" s="28">
        <f t="shared" si="8"/>
        <v>53.975000000000001</v>
      </c>
      <c r="AJ38" s="25">
        <v>58.36</v>
      </c>
      <c r="AK38" s="25">
        <v>66.849999999999994</v>
      </c>
      <c r="AL38" s="25">
        <v>49.04</v>
      </c>
      <c r="AM38" s="28">
        <f t="shared" si="9"/>
        <v>57.944999999999993</v>
      </c>
      <c r="AN38" s="25">
        <v>59.45</v>
      </c>
      <c r="AO38" s="25">
        <v>34.979999999999997</v>
      </c>
      <c r="AP38" s="25">
        <v>43.01</v>
      </c>
      <c r="AQ38" s="25">
        <v>30.05</v>
      </c>
      <c r="AR38" s="25">
        <v>47.26</v>
      </c>
      <c r="AS38" s="25">
        <v>57.53</v>
      </c>
      <c r="AT38" s="25">
        <v>49.86</v>
      </c>
      <c r="AU38" s="68">
        <f t="shared" si="10"/>
        <v>53.357999999999997</v>
      </c>
      <c r="AV38" s="25">
        <v>62.94</v>
      </c>
      <c r="AW38" s="25">
        <v>55.03</v>
      </c>
      <c r="AX38" s="25">
        <v>48.87</v>
      </c>
      <c r="AY38" s="25">
        <f t="shared" si="11"/>
        <v>51.95</v>
      </c>
      <c r="AZ38" s="25">
        <v>71.61</v>
      </c>
      <c r="BA38" s="25">
        <v>26.63</v>
      </c>
      <c r="BB38" s="25">
        <f t="shared" si="12"/>
        <v>49.12</v>
      </c>
      <c r="BC38" s="49">
        <v>31.16</v>
      </c>
      <c r="BD38" s="33">
        <f t="shared" si="13"/>
        <v>48.792499999999997</v>
      </c>
      <c r="BE38" s="123">
        <v>71.67</v>
      </c>
      <c r="BF38" s="25">
        <v>54.75</v>
      </c>
      <c r="BG38" s="25">
        <v>54.75</v>
      </c>
      <c r="BH38" s="28">
        <f t="shared" si="14"/>
        <v>54.75</v>
      </c>
      <c r="BI38" s="25">
        <v>79.09</v>
      </c>
      <c r="BJ38" s="25">
        <v>29.28</v>
      </c>
      <c r="BK38" s="25">
        <f t="shared" si="15"/>
        <v>54.185000000000002</v>
      </c>
      <c r="BL38" s="25">
        <v>33.33</v>
      </c>
      <c r="BM38" s="33">
        <f t="shared" si="16"/>
        <v>53.483750000000001</v>
      </c>
      <c r="BN38" s="121">
        <v>59.32</v>
      </c>
      <c r="BO38" s="113">
        <v>39.630000000000003</v>
      </c>
      <c r="BP38" s="113">
        <v>62.74</v>
      </c>
      <c r="BQ38" s="113">
        <v>48.49</v>
      </c>
      <c r="BR38" s="113">
        <v>53.15</v>
      </c>
      <c r="BS38" s="114">
        <f t="shared" si="17"/>
        <v>54.793333333333329</v>
      </c>
      <c r="BT38" s="113">
        <v>62.47</v>
      </c>
      <c r="BU38" s="113">
        <v>45.75</v>
      </c>
      <c r="BV38" s="120">
        <v>58.08</v>
      </c>
      <c r="BW38" s="114">
        <f t="shared" si="18"/>
        <v>55.433333333333337</v>
      </c>
      <c r="BX38" s="78">
        <f t="shared" si="19"/>
        <v>52.294166666666669</v>
      </c>
    </row>
    <row r="39" spans="1:76" x14ac:dyDescent="0.25">
      <c r="A39" s="20" t="s">
        <v>34</v>
      </c>
      <c r="B39" s="113">
        <v>73.08</v>
      </c>
      <c r="C39" s="113">
        <v>50</v>
      </c>
      <c r="D39" s="114">
        <f t="shared" si="0"/>
        <v>61.54</v>
      </c>
      <c r="E39" s="113">
        <v>47.69</v>
      </c>
      <c r="F39" s="113">
        <v>64.62</v>
      </c>
      <c r="G39" s="113">
        <v>60</v>
      </c>
      <c r="H39" s="113">
        <v>67.69</v>
      </c>
      <c r="I39" s="113">
        <v>70.77</v>
      </c>
      <c r="J39" s="113">
        <v>53.08</v>
      </c>
      <c r="K39" s="28">
        <f t="shared" si="1"/>
        <v>61.924999999999997</v>
      </c>
      <c r="L39" s="134">
        <f t="shared" si="2"/>
        <v>60.577499999999993</v>
      </c>
      <c r="M39" s="121">
        <v>50.72</v>
      </c>
      <c r="N39" s="113">
        <v>49.28</v>
      </c>
      <c r="O39" s="114">
        <f t="shared" si="3"/>
        <v>50</v>
      </c>
      <c r="P39" s="113">
        <v>15.94</v>
      </c>
      <c r="Q39" s="113">
        <v>82.61</v>
      </c>
      <c r="R39" s="113">
        <v>52.17</v>
      </c>
      <c r="S39" s="113">
        <v>49.28</v>
      </c>
      <c r="T39" s="113">
        <v>71.739999999999995</v>
      </c>
      <c r="U39" s="113">
        <v>16.670000000000002</v>
      </c>
      <c r="V39" s="114">
        <f t="shared" si="4"/>
        <v>44.204999999999998</v>
      </c>
      <c r="W39" s="68">
        <f t="shared" si="5"/>
        <v>49.034166666666671</v>
      </c>
      <c r="X39" s="81">
        <v>50</v>
      </c>
      <c r="Y39" s="25">
        <v>27.27</v>
      </c>
      <c r="Z39" s="28">
        <f t="shared" si="6"/>
        <v>38.634999999999998</v>
      </c>
      <c r="AA39" s="25">
        <v>50</v>
      </c>
      <c r="AB39" s="25">
        <v>64.77</v>
      </c>
      <c r="AC39" s="25">
        <v>57.95</v>
      </c>
      <c r="AD39" s="25">
        <v>34.090000000000003</v>
      </c>
      <c r="AE39" s="25">
        <v>38.64</v>
      </c>
      <c r="AF39" s="28">
        <f t="shared" si="7"/>
        <v>36.365000000000002</v>
      </c>
      <c r="AG39" s="25">
        <v>38.64</v>
      </c>
      <c r="AH39" s="25">
        <v>29.55</v>
      </c>
      <c r="AI39" s="28">
        <f t="shared" si="8"/>
        <v>34.094999999999999</v>
      </c>
      <c r="AJ39" s="25">
        <v>38.64</v>
      </c>
      <c r="AK39" s="25">
        <v>61.36</v>
      </c>
      <c r="AL39" s="25">
        <v>32.950000000000003</v>
      </c>
      <c r="AM39" s="28">
        <f t="shared" si="9"/>
        <v>47.155000000000001</v>
      </c>
      <c r="AN39" s="25">
        <v>40.909999999999997</v>
      </c>
      <c r="AO39" s="25">
        <v>30.3</v>
      </c>
      <c r="AP39" s="25">
        <v>34.090000000000003</v>
      </c>
      <c r="AQ39" s="25">
        <v>24.24</v>
      </c>
      <c r="AR39" s="25">
        <v>45.45</v>
      </c>
      <c r="AS39" s="25">
        <v>18.18</v>
      </c>
      <c r="AT39" s="25">
        <v>26.14</v>
      </c>
      <c r="AU39" s="68">
        <f t="shared" si="10"/>
        <v>39.127999999999993</v>
      </c>
      <c r="AV39" s="25">
        <v>56.92</v>
      </c>
      <c r="AW39" s="25">
        <v>55.77</v>
      </c>
      <c r="AX39" s="25">
        <v>45.38</v>
      </c>
      <c r="AY39" s="25">
        <f t="shared" si="11"/>
        <v>50.575000000000003</v>
      </c>
      <c r="AZ39" s="25">
        <v>73.849999999999994</v>
      </c>
      <c r="BA39" s="25">
        <v>35.380000000000003</v>
      </c>
      <c r="BB39" s="25">
        <f t="shared" si="12"/>
        <v>54.614999999999995</v>
      </c>
      <c r="BC39" s="49">
        <v>39.74</v>
      </c>
      <c r="BD39" s="33">
        <f t="shared" si="13"/>
        <v>50.462500000000006</v>
      </c>
      <c r="BE39" s="123">
        <v>44.2</v>
      </c>
      <c r="BF39" s="25">
        <v>28.99</v>
      </c>
      <c r="BG39" s="25">
        <v>40.58</v>
      </c>
      <c r="BH39" s="28">
        <f t="shared" si="14"/>
        <v>34.784999999999997</v>
      </c>
      <c r="BI39" s="25">
        <v>43.48</v>
      </c>
      <c r="BJ39" s="25">
        <v>26.09</v>
      </c>
      <c r="BK39" s="25">
        <f t="shared" si="15"/>
        <v>34.784999999999997</v>
      </c>
      <c r="BL39" s="25">
        <v>25.12</v>
      </c>
      <c r="BM39" s="33">
        <f t="shared" si="16"/>
        <v>34.722499999999997</v>
      </c>
      <c r="BN39" s="121">
        <v>36.36</v>
      </c>
      <c r="BO39" s="113">
        <v>23.48</v>
      </c>
      <c r="BP39" s="113">
        <v>47.73</v>
      </c>
      <c r="BQ39" s="113">
        <v>38.64</v>
      </c>
      <c r="BR39" s="113">
        <v>37.5</v>
      </c>
      <c r="BS39" s="114">
        <f t="shared" si="17"/>
        <v>41.29</v>
      </c>
      <c r="BT39" s="113">
        <v>72.73</v>
      </c>
      <c r="BU39" s="113">
        <v>22.73</v>
      </c>
      <c r="BV39" s="120">
        <v>27.27</v>
      </c>
      <c r="BW39" s="114">
        <f t="shared" si="18"/>
        <v>40.910000000000004</v>
      </c>
      <c r="BX39" s="78">
        <f t="shared" si="19"/>
        <v>35.51</v>
      </c>
    </row>
    <row r="40" spans="1:76" ht="15.75" thickBot="1" x14ac:dyDescent="0.3">
      <c r="A40" s="21" t="s">
        <v>35</v>
      </c>
      <c r="B40" s="127">
        <v>84.02</v>
      </c>
      <c r="C40" s="127">
        <v>49.48</v>
      </c>
      <c r="D40" s="128">
        <f t="shared" si="0"/>
        <v>66.75</v>
      </c>
      <c r="E40" s="127">
        <v>69.069999999999993</v>
      </c>
      <c r="F40" s="127">
        <v>78.349999999999994</v>
      </c>
      <c r="G40" s="127">
        <v>69.069999999999993</v>
      </c>
      <c r="H40" s="127">
        <v>53.61</v>
      </c>
      <c r="I40" s="127">
        <v>65.459999999999994</v>
      </c>
      <c r="J40" s="127">
        <v>46.65</v>
      </c>
      <c r="K40" s="29">
        <f t="shared" si="1"/>
        <v>56.054999999999993</v>
      </c>
      <c r="L40" s="135">
        <f t="shared" si="2"/>
        <v>65.484166666666667</v>
      </c>
      <c r="M40" s="129">
        <v>89.52</v>
      </c>
      <c r="N40" s="127">
        <v>57.62</v>
      </c>
      <c r="O40" s="128">
        <f t="shared" si="3"/>
        <v>73.569999999999993</v>
      </c>
      <c r="P40" s="127">
        <v>71.430000000000007</v>
      </c>
      <c r="Q40" s="127">
        <v>82.62</v>
      </c>
      <c r="R40" s="127">
        <v>63.81</v>
      </c>
      <c r="S40" s="127">
        <v>57.62</v>
      </c>
      <c r="T40" s="127">
        <v>68.81</v>
      </c>
      <c r="U40" s="127">
        <v>52.86</v>
      </c>
      <c r="V40" s="128">
        <f t="shared" si="4"/>
        <v>60.835000000000001</v>
      </c>
      <c r="W40" s="87">
        <f t="shared" si="5"/>
        <v>68.314166666666665</v>
      </c>
      <c r="X40" s="91">
        <v>90.38</v>
      </c>
      <c r="Y40" s="27">
        <v>49.04</v>
      </c>
      <c r="Z40" s="29">
        <f t="shared" si="6"/>
        <v>69.709999999999994</v>
      </c>
      <c r="AA40" s="27">
        <v>80.77</v>
      </c>
      <c r="AB40" s="27">
        <v>63.46</v>
      </c>
      <c r="AC40" s="27">
        <v>66.83</v>
      </c>
      <c r="AD40" s="27">
        <v>66.349999999999994</v>
      </c>
      <c r="AE40" s="27">
        <v>62.5</v>
      </c>
      <c r="AF40" s="29">
        <f t="shared" si="7"/>
        <v>64.424999999999997</v>
      </c>
      <c r="AG40" s="27">
        <v>54.81</v>
      </c>
      <c r="AH40" s="27">
        <v>58.65</v>
      </c>
      <c r="AI40" s="29">
        <f t="shared" si="8"/>
        <v>56.730000000000004</v>
      </c>
      <c r="AJ40" s="27">
        <v>54.81</v>
      </c>
      <c r="AK40" s="27">
        <v>44.23</v>
      </c>
      <c r="AL40" s="27">
        <v>41.83</v>
      </c>
      <c r="AM40" s="29">
        <f t="shared" si="9"/>
        <v>43.03</v>
      </c>
      <c r="AN40" s="27">
        <v>56.73</v>
      </c>
      <c r="AO40" s="27">
        <v>30.45</v>
      </c>
      <c r="AP40" s="27">
        <v>69.23</v>
      </c>
      <c r="AQ40" s="27">
        <v>33.65</v>
      </c>
      <c r="AR40" s="27">
        <v>41.35</v>
      </c>
      <c r="AS40" s="27">
        <v>60.58</v>
      </c>
      <c r="AT40" s="27">
        <v>41.83</v>
      </c>
      <c r="AU40" s="87">
        <f t="shared" si="10"/>
        <v>55.57233333333334</v>
      </c>
      <c r="AV40" s="27">
        <v>60.05</v>
      </c>
      <c r="AW40" s="27">
        <v>57.22</v>
      </c>
      <c r="AX40" s="27">
        <v>60.82</v>
      </c>
      <c r="AY40" s="27">
        <f t="shared" si="11"/>
        <v>59.019999999999996</v>
      </c>
      <c r="AZ40" s="27">
        <v>76.8</v>
      </c>
      <c r="BA40" s="27">
        <v>40.72</v>
      </c>
      <c r="BB40" s="27">
        <f t="shared" si="12"/>
        <v>58.76</v>
      </c>
      <c r="BC40" s="92">
        <v>44.85</v>
      </c>
      <c r="BD40" s="39">
        <f t="shared" si="13"/>
        <v>55.669999999999995</v>
      </c>
      <c r="BE40" s="126">
        <v>60</v>
      </c>
      <c r="BF40" s="27">
        <v>48.33</v>
      </c>
      <c r="BG40" s="27">
        <v>60.24</v>
      </c>
      <c r="BH40" s="29">
        <f t="shared" si="14"/>
        <v>54.284999999999997</v>
      </c>
      <c r="BI40" s="27">
        <v>77.14</v>
      </c>
      <c r="BJ40" s="27">
        <v>27.14</v>
      </c>
      <c r="BK40" s="27">
        <f t="shared" si="15"/>
        <v>52.14</v>
      </c>
      <c r="BL40" s="27">
        <v>33.020000000000003</v>
      </c>
      <c r="BM40" s="39">
        <f t="shared" si="16"/>
        <v>49.861250000000005</v>
      </c>
      <c r="BN40" s="129">
        <v>56.73</v>
      </c>
      <c r="BO40" s="127">
        <v>34.94</v>
      </c>
      <c r="BP40" s="127">
        <v>56.25</v>
      </c>
      <c r="BQ40" s="127">
        <v>55.29</v>
      </c>
      <c r="BR40" s="127">
        <v>54.33</v>
      </c>
      <c r="BS40" s="128">
        <f t="shared" si="17"/>
        <v>55.29</v>
      </c>
      <c r="BT40" s="127">
        <v>75</v>
      </c>
      <c r="BU40" s="127">
        <v>50</v>
      </c>
      <c r="BV40" s="130">
        <v>69.23</v>
      </c>
      <c r="BW40" s="128">
        <f t="shared" si="18"/>
        <v>64.743333333333339</v>
      </c>
      <c r="BX40" s="131">
        <f t="shared" si="19"/>
        <v>52.92583333333333</v>
      </c>
    </row>
    <row r="41" spans="1:76" x14ac:dyDescent="0.25">
      <c r="M41" s="136"/>
    </row>
    <row r="42" spans="1:76" x14ac:dyDescent="0.25">
      <c r="B42" s="118"/>
      <c r="C42" t="s">
        <v>168</v>
      </c>
    </row>
  </sheetData>
  <mergeCells count="9">
    <mergeCell ref="B1:BX1"/>
    <mergeCell ref="B2:AU2"/>
    <mergeCell ref="AV2:BX2"/>
    <mergeCell ref="B3:L3"/>
    <mergeCell ref="M3:W3"/>
    <mergeCell ref="X3:AU3"/>
    <mergeCell ref="AV3:BD3"/>
    <mergeCell ref="BE3:BM3"/>
    <mergeCell ref="BN3:BX3"/>
  </mergeCells>
  <conditionalFormatting sqref="B5:AU15 B17:AU40 B16:L16 X16:AU16">
    <cfRule type="cellIs" dxfId="7" priority="3" operator="greaterThan">
      <formula>89.44</formula>
    </cfRule>
    <cfRule type="cellIs" dxfId="6" priority="4" operator="lessThan">
      <formula>59.44</formula>
    </cfRule>
  </conditionalFormatting>
  <conditionalFormatting sqref="AV5:BX40">
    <cfRule type="cellIs" dxfId="5" priority="1" operator="greaterThan">
      <formula>59.44</formula>
    </cfRule>
    <cfRule type="cellIs" dxfId="4" priority="2" operator="lessThan">
      <formula>39.44</formula>
    </cfRule>
  </conditionalFormatting>
  <pageMargins left="0.7" right="0.7" top="0.75" bottom="0.75" header="0.3" footer="0.3"/>
  <ignoredErrors>
    <ignoredError sqref="P4:S4 E4:H4 AV4 BC4 BE4 AA4:AC4 AJ4 AN4:AT4" numberStoredAsText="1"/>
    <ignoredError sqref="AY5:AY40 K5:K40 L5:L40 V5:V40 W5:W15 W17:W40 BH5 BH6:BH40 AF5 AF6:AF40 AM5:AM40 AU5 AU6:AU40 BS5:BS40 BX5:BX4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C5F04-4C78-4087-A809-BFCE56E81B36}">
  <dimension ref="A1:CV42"/>
  <sheetViews>
    <sheetView workbookViewId="0"/>
  </sheetViews>
  <sheetFormatPr defaultRowHeight="15" x14ac:dyDescent="0.25"/>
  <cols>
    <col min="1" max="1" width="40" bestFit="1" customWidth="1"/>
    <col min="95" max="95" width="9.42578125" bestFit="1" customWidth="1"/>
    <col min="99" max="99" width="9.42578125" bestFit="1" customWidth="1"/>
  </cols>
  <sheetData>
    <row r="1" spans="1:100" ht="15.75" thickBot="1" x14ac:dyDescent="0.3">
      <c r="A1" s="31" t="s">
        <v>0</v>
      </c>
      <c r="B1" s="173" t="s">
        <v>152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  <c r="BR1" s="174"/>
      <c r="BS1" s="174"/>
      <c r="BT1" s="174"/>
      <c r="BU1" s="174"/>
      <c r="BV1" s="174"/>
      <c r="BW1" s="174"/>
      <c r="BX1" s="174"/>
      <c r="BY1" s="174"/>
      <c r="BZ1" s="174"/>
      <c r="CA1" s="174"/>
      <c r="CB1" s="174"/>
      <c r="CC1" s="174"/>
      <c r="CD1" s="174"/>
      <c r="CE1" s="174"/>
      <c r="CF1" s="174"/>
      <c r="CG1" s="174"/>
      <c r="CH1" s="174"/>
      <c r="CI1" s="174"/>
      <c r="CJ1" s="174"/>
      <c r="CK1" s="174"/>
      <c r="CL1" s="174"/>
      <c r="CM1" s="174"/>
      <c r="CN1" s="174"/>
      <c r="CO1" s="174"/>
      <c r="CP1" s="174"/>
      <c r="CQ1" s="174"/>
      <c r="CR1" s="174"/>
      <c r="CS1" s="174"/>
      <c r="CT1" s="174"/>
      <c r="CU1" s="174"/>
      <c r="CV1" s="175"/>
    </row>
    <row r="2" spans="1:100" ht="15.75" thickBot="1" x14ac:dyDescent="0.3">
      <c r="A2" s="32" t="s">
        <v>36</v>
      </c>
      <c r="B2" s="173" t="s">
        <v>37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3" t="s">
        <v>38</v>
      </c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5"/>
    </row>
    <row r="3" spans="1:100" ht="15.75" thickBot="1" x14ac:dyDescent="0.3">
      <c r="A3" s="31" t="s">
        <v>2</v>
      </c>
      <c r="B3" s="190">
        <v>2023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76">
        <v>2024</v>
      </c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93">
        <v>2025</v>
      </c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  <c r="BG3" s="194"/>
      <c r="BH3" s="194"/>
      <c r="BI3" s="194"/>
      <c r="BJ3" s="194"/>
      <c r="BK3" s="194"/>
      <c r="BL3" s="194"/>
      <c r="BM3" s="194"/>
      <c r="BN3" s="194"/>
      <c r="BO3" s="194"/>
      <c r="BP3" s="194"/>
      <c r="BQ3" s="194"/>
      <c r="BR3" s="194"/>
      <c r="BS3" s="195"/>
      <c r="BT3" s="176">
        <v>2023</v>
      </c>
      <c r="BU3" s="177"/>
      <c r="BV3" s="177"/>
      <c r="BW3" s="177"/>
      <c r="BX3" s="177"/>
      <c r="BY3" s="177"/>
      <c r="BZ3" s="192"/>
      <c r="CA3" s="176">
        <v>2024</v>
      </c>
      <c r="CB3" s="177"/>
      <c r="CC3" s="177"/>
      <c r="CD3" s="177"/>
      <c r="CE3" s="177"/>
      <c r="CF3" s="177"/>
      <c r="CG3" s="178"/>
      <c r="CH3" s="188">
        <v>2025</v>
      </c>
      <c r="CI3" s="188"/>
      <c r="CJ3" s="188"/>
      <c r="CK3" s="188"/>
      <c r="CL3" s="188"/>
      <c r="CM3" s="188"/>
      <c r="CN3" s="188"/>
      <c r="CO3" s="188"/>
      <c r="CP3" s="188"/>
      <c r="CQ3" s="188"/>
      <c r="CR3" s="188"/>
      <c r="CS3" s="188"/>
      <c r="CT3" s="188"/>
      <c r="CU3" s="188"/>
      <c r="CV3" s="189"/>
    </row>
    <row r="4" spans="1:100" ht="15.75" thickBot="1" x14ac:dyDescent="0.3">
      <c r="A4" s="64" t="s">
        <v>53</v>
      </c>
      <c r="B4" s="138">
        <v>1</v>
      </c>
      <c r="C4" s="138">
        <v>2</v>
      </c>
      <c r="D4" s="139" t="s">
        <v>62</v>
      </c>
      <c r="E4" s="139" t="s">
        <v>63</v>
      </c>
      <c r="F4" s="139" t="s">
        <v>64</v>
      </c>
      <c r="G4" s="139" t="s">
        <v>66</v>
      </c>
      <c r="H4" s="139" t="s">
        <v>65</v>
      </c>
      <c r="I4" s="139" t="s">
        <v>161</v>
      </c>
      <c r="J4" s="139" t="s">
        <v>95</v>
      </c>
      <c r="K4" s="139" t="s">
        <v>96</v>
      </c>
      <c r="L4" s="139" t="s">
        <v>114</v>
      </c>
      <c r="M4" s="139" t="s">
        <v>69</v>
      </c>
      <c r="N4" s="139" t="s">
        <v>70</v>
      </c>
      <c r="O4" s="139" t="s">
        <v>75</v>
      </c>
      <c r="P4" s="139" t="s">
        <v>158</v>
      </c>
      <c r="Q4" s="139" t="s">
        <v>159</v>
      </c>
      <c r="R4" s="139" t="s">
        <v>160</v>
      </c>
      <c r="S4" s="139" t="s">
        <v>162</v>
      </c>
      <c r="T4" s="139" t="s">
        <v>127</v>
      </c>
      <c r="U4" s="139" t="s">
        <v>128</v>
      </c>
      <c r="V4" s="139" t="s">
        <v>90</v>
      </c>
      <c r="W4" s="140" t="s">
        <v>74</v>
      </c>
      <c r="X4" s="138">
        <v>1</v>
      </c>
      <c r="Y4" s="138">
        <v>2</v>
      </c>
      <c r="Z4" s="139" t="s">
        <v>62</v>
      </c>
      <c r="AA4" s="139" t="s">
        <v>63</v>
      </c>
      <c r="AB4" s="139" t="s">
        <v>64</v>
      </c>
      <c r="AC4" s="139" t="s">
        <v>66</v>
      </c>
      <c r="AD4" s="139" t="s">
        <v>65</v>
      </c>
      <c r="AE4" s="139" t="s">
        <v>161</v>
      </c>
      <c r="AF4" s="139" t="s">
        <v>95</v>
      </c>
      <c r="AG4" s="139" t="s">
        <v>96</v>
      </c>
      <c r="AH4" s="139" t="s">
        <v>114</v>
      </c>
      <c r="AI4" s="139" t="s">
        <v>69</v>
      </c>
      <c r="AJ4" s="139" t="s">
        <v>70</v>
      </c>
      <c r="AK4" s="139" t="s">
        <v>75</v>
      </c>
      <c r="AL4" s="139" t="s">
        <v>158</v>
      </c>
      <c r="AM4" s="139" t="s">
        <v>159</v>
      </c>
      <c r="AN4" s="139" t="s">
        <v>160</v>
      </c>
      <c r="AO4" s="139" t="s">
        <v>162</v>
      </c>
      <c r="AP4" s="139" t="s">
        <v>127</v>
      </c>
      <c r="AQ4" s="139" t="s">
        <v>128</v>
      </c>
      <c r="AR4" s="139" t="s">
        <v>90</v>
      </c>
      <c r="AS4" s="67" t="s">
        <v>74</v>
      </c>
      <c r="AT4" s="142" t="s">
        <v>157</v>
      </c>
      <c r="AU4" s="142" t="s">
        <v>143</v>
      </c>
      <c r="AV4" s="142" t="s">
        <v>62</v>
      </c>
      <c r="AW4" s="142" t="s">
        <v>63</v>
      </c>
      <c r="AX4" s="142" t="s">
        <v>64</v>
      </c>
      <c r="AY4" s="142" t="s">
        <v>146</v>
      </c>
      <c r="AZ4" s="142" t="s">
        <v>95</v>
      </c>
      <c r="BA4" s="142" t="s">
        <v>96</v>
      </c>
      <c r="BB4" s="142" t="s">
        <v>114</v>
      </c>
      <c r="BC4" s="142" t="s">
        <v>69</v>
      </c>
      <c r="BD4" s="142" t="s">
        <v>70</v>
      </c>
      <c r="BE4" s="142" t="s">
        <v>75</v>
      </c>
      <c r="BF4" s="142" t="s">
        <v>77</v>
      </c>
      <c r="BG4" s="142" t="s">
        <v>101</v>
      </c>
      <c r="BH4" s="142" t="s">
        <v>93</v>
      </c>
      <c r="BI4" s="142" t="s">
        <v>102</v>
      </c>
      <c r="BJ4" s="142" t="s">
        <v>103</v>
      </c>
      <c r="BK4" s="142" t="s">
        <v>116</v>
      </c>
      <c r="BL4" s="142" t="s">
        <v>165</v>
      </c>
      <c r="BM4" s="142" t="s">
        <v>164</v>
      </c>
      <c r="BN4" s="142" t="s">
        <v>163</v>
      </c>
      <c r="BO4" s="142" t="s">
        <v>105</v>
      </c>
      <c r="BP4" s="142" t="s">
        <v>106</v>
      </c>
      <c r="BQ4" s="142" t="s">
        <v>117</v>
      </c>
      <c r="BR4" s="142" t="s">
        <v>94</v>
      </c>
      <c r="BS4" s="144" t="s">
        <v>74</v>
      </c>
      <c r="BT4" s="142" t="s">
        <v>71</v>
      </c>
      <c r="BU4" s="142" t="s">
        <v>72</v>
      </c>
      <c r="BV4" s="142" t="s">
        <v>73</v>
      </c>
      <c r="BW4" s="142" t="s">
        <v>137</v>
      </c>
      <c r="BX4" s="142" t="s">
        <v>138</v>
      </c>
      <c r="BY4" s="142" t="s">
        <v>115</v>
      </c>
      <c r="BZ4" s="67" t="s">
        <v>74</v>
      </c>
      <c r="CA4" s="142" t="s">
        <v>71</v>
      </c>
      <c r="CB4" s="142" t="s">
        <v>72</v>
      </c>
      <c r="CC4" s="142" t="s">
        <v>73</v>
      </c>
      <c r="CD4" s="142" t="s">
        <v>137</v>
      </c>
      <c r="CE4" s="142" t="s">
        <v>138</v>
      </c>
      <c r="CF4" s="142" t="s">
        <v>115</v>
      </c>
      <c r="CG4" s="67" t="s">
        <v>74</v>
      </c>
      <c r="CH4" s="142" t="s">
        <v>71</v>
      </c>
      <c r="CI4" s="142" t="s">
        <v>72</v>
      </c>
      <c r="CJ4" s="142" t="s">
        <v>73</v>
      </c>
      <c r="CK4" s="142" t="s">
        <v>158</v>
      </c>
      <c r="CL4" s="142" t="s">
        <v>159</v>
      </c>
      <c r="CM4" s="142" t="s">
        <v>162</v>
      </c>
      <c r="CN4" s="142" t="s">
        <v>139</v>
      </c>
      <c r="CO4" s="142" t="s">
        <v>140</v>
      </c>
      <c r="CP4" s="142" t="s">
        <v>166</v>
      </c>
      <c r="CQ4" s="142" t="s">
        <v>141</v>
      </c>
      <c r="CR4" s="142" t="s">
        <v>112</v>
      </c>
      <c r="CS4" s="142" t="s">
        <v>113</v>
      </c>
      <c r="CT4" s="142" t="s">
        <v>167</v>
      </c>
      <c r="CU4" s="145" t="s">
        <v>111</v>
      </c>
      <c r="CV4" s="67" t="s">
        <v>74</v>
      </c>
    </row>
    <row r="5" spans="1:100" x14ac:dyDescent="0.25">
      <c r="A5" s="18" t="s">
        <v>52</v>
      </c>
      <c r="B5" s="25">
        <v>84.86</v>
      </c>
      <c r="C5" s="25">
        <v>62.46</v>
      </c>
      <c r="D5" s="25">
        <v>59.48</v>
      </c>
      <c r="E5" s="25">
        <v>52.4</v>
      </c>
      <c r="F5" s="28">
        <f>AVERAGE(D5:E5)</f>
        <v>55.94</v>
      </c>
      <c r="G5" s="25">
        <v>69.59</v>
      </c>
      <c r="H5" s="25">
        <v>43.05</v>
      </c>
      <c r="I5" s="28">
        <f>AVERAGE(G5:H5)</f>
        <v>56.32</v>
      </c>
      <c r="J5" s="25">
        <v>72.739999999999995</v>
      </c>
      <c r="K5" s="25">
        <v>60.04</v>
      </c>
      <c r="L5" s="28">
        <f>AVERAGE(J5:K5)</f>
        <v>66.39</v>
      </c>
      <c r="M5" s="25">
        <v>64.66</v>
      </c>
      <c r="N5" s="25">
        <v>42.47</v>
      </c>
      <c r="O5" s="28">
        <f>AVERAGE(M5:N5)</f>
        <v>53.564999999999998</v>
      </c>
      <c r="P5" s="25">
        <v>62.79</v>
      </c>
      <c r="Q5" s="25">
        <v>56.55</v>
      </c>
      <c r="R5" s="25">
        <v>57.32</v>
      </c>
      <c r="S5" s="28">
        <f>AVERAGE(P5:R5)</f>
        <v>58.886666666666663</v>
      </c>
      <c r="T5" s="25">
        <v>56.54</v>
      </c>
      <c r="U5" s="25">
        <v>43.22</v>
      </c>
      <c r="V5" s="28">
        <f>AVERAGE(T5:U5)</f>
        <v>49.879999999999995</v>
      </c>
      <c r="W5" s="68">
        <f>AVERAGE(B5:C5,F5,I5,L5,O5,S5,V5)</f>
        <v>61.037708333333327</v>
      </c>
      <c r="X5" s="25">
        <v>85.22</v>
      </c>
      <c r="Y5" s="25">
        <v>63.86</v>
      </c>
      <c r="Z5" s="25">
        <v>60.4</v>
      </c>
      <c r="AA5" s="25">
        <v>54.18</v>
      </c>
      <c r="AB5" s="28">
        <f>AVERAGE(Z5:AA5)</f>
        <v>57.29</v>
      </c>
      <c r="AC5" s="25">
        <v>69.77</v>
      </c>
      <c r="AD5" s="25">
        <v>44.83</v>
      </c>
      <c r="AE5" s="28">
        <f>AVERAGE(AC5:AD5)</f>
        <v>57.3</v>
      </c>
      <c r="AF5" s="25">
        <v>73.05</v>
      </c>
      <c r="AG5" s="25">
        <v>60.96</v>
      </c>
      <c r="AH5" s="28">
        <f>AVERAGE(AF5:AG5)</f>
        <v>67.004999999999995</v>
      </c>
      <c r="AI5" s="25">
        <v>65.989999999999995</v>
      </c>
      <c r="AJ5" s="25">
        <v>43.75</v>
      </c>
      <c r="AK5" s="28">
        <f>AVERAGE(AI5:AJ5)</f>
        <v>54.87</v>
      </c>
      <c r="AL5" s="25">
        <v>65.87</v>
      </c>
      <c r="AM5" s="25">
        <v>59.95</v>
      </c>
      <c r="AN5" s="25">
        <v>60.23</v>
      </c>
      <c r="AO5" s="28">
        <f>AVERAGE(AL5:AN5)</f>
        <v>62.016666666666673</v>
      </c>
      <c r="AP5" s="25">
        <v>57.42</v>
      </c>
      <c r="AQ5" s="25">
        <v>44.65</v>
      </c>
      <c r="AR5" s="28">
        <f>AVERAGE(AP5:AQ5)</f>
        <v>51.034999999999997</v>
      </c>
      <c r="AS5" s="68">
        <f>AVERAGE(X5:Y5,AB5,AE5,AH5,AK5,AO5,AR5)</f>
        <v>62.324583333333322</v>
      </c>
      <c r="AT5" s="113">
        <v>83.85</v>
      </c>
      <c r="AU5" s="113">
        <v>57.21</v>
      </c>
      <c r="AV5" s="113">
        <v>59.79</v>
      </c>
      <c r="AW5" s="113">
        <v>57.95</v>
      </c>
      <c r="AX5" s="114">
        <f>AVERAGE(AV5:AW5)</f>
        <v>58.870000000000005</v>
      </c>
      <c r="AY5" s="113">
        <v>58.63</v>
      </c>
      <c r="AZ5" s="113">
        <v>73.45</v>
      </c>
      <c r="BA5" s="113">
        <v>68.11</v>
      </c>
      <c r="BB5" s="114">
        <f>AVERAGE(AZ5:BA5)</f>
        <v>70.78</v>
      </c>
      <c r="BC5" s="113">
        <v>63.84</v>
      </c>
      <c r="BD5" s="113">
        <v>45.24</v>
      </c>
      <c r="BE5" s="114">
        <f>AVERAGE(BC5:BD5)</f>
        <v>54.540000000000006</v>
      </c>
      <c r="BF5" s="113">
        <v>37.08</v>
      </c>
      <c r="BG5" s="113">
        <v>67.61</v>
      </c>
      <c r="BH5" s="113">
        <v>54.47</v>
      </c>
      <c r="BI5" s="113">
        <v>73.34</v>
      </c>
      <c r="BJ5" s="113">
        <v>48.91</v>
      </c>
      <c r="BK5" s="114">
        <f>AVERAGE(BI5:BJ5)</f>
        <v>61.125</v>
      </c>
      <c r="BL5" s="113">
        <v>61.05</v>
      </c>
      <c r="BM5" s="113">
        <v>71.67</v>
      </c>
      <c r="BN5" s="114">
        <f>AVERAGE(BL5:BM5)</f>
        <v>66.36</v>
      </c>
      <c r="BO5" s="113">
        <v>70.16</v>
      </c>
      <c r="BP5" s="113">
        <v>60.84</v>
      </c>
      <c r="BQ5" s="114">
        <f>AVERAGE(BO5:BP5)</f>
        <v>65.5</v>
      </c>
      <c r="BR5" s="113">
        <v>48.05</v>
      </c>
      <c r="BS5" s="68">
        <f>AVERAGE(AT5:AU5,AX5,AY5,BB5,BE5,BF5:BH5,BK5,BN5,BQ5)</f>
        <v>61.335416666666674</v>
      </c>
      <c r="BT5" s="113">
        <v>50.48</v>
      </c>
      <c r="BU5" s="113">
        <v>54.39</v>
      </c>
      <c r="BV5" s="114">
        <f>AVERAGE(BT5:BU5)</f>
        <v>52.435000000000002</v>
      </c>
      <c r="BW5" s="113">
        <v>69.61</v>
      </c>
      <c r="BX5" s="113">
        <v>44.45</v>
      </c>
      <c r="BY5" s="114">
        <f>AVERAGE(BW5:BX5)</f>
        <v>57.03</v>
      </c>
      <c r="BZ5" s="33">
        <f>AVERAGE(BV5,BY5)</f>
        <v>54.732500000000002</v>
      </c>
      <c r="CA5" s="25">
        <v>51.3</v>
      </c>
      <c r="CB5" s="25">
        <v>55.53</v>
      </c>
      <c r="CC5" s="114">
        <f>AVERAGE(CA5:CB5)</f>
        <v>53.414999999999999</v>
      </c>
      <c r="CD5" s="25">
        <v>70.739999999999995</v>
      </c>
      <c r="CE5" s="25">
        <v>46.16</v>
      </c>
      <c r="CF5" s="114">
        <f>AVERAGE(CD5:CE5)</f>
        <v>58.449999999999996</v>
      </c>
      <c r="CG5" s="33">
        <f>AVERAGE(CC5,CF5)</f>
        <v>55.932499999999997</v>
      </c>
      <c r="CH5" s="25">
        <v>52.15</v>
      </c>
      <c r="CI5" s="25">
        <v>60.55</v>
      </c>
      <c r="CJ5" s="28">
        <f>AVERAGE(CH5:CI5)</f>
        <v>56.349999999999994</v>
      </c>
      <c r="CK5" s="25">
        <v>76.709999999999994</v>
      </c>
      <c r="CL5" s="25">
        <v>56.18</v>
      </c>
      <c r="CM5" s="28">
        <f>AVERAGE(CK5:CL5)</f>
        <v>66.444999999999993</v>
      </c>
      <c r="CN5" s="25">
        <v>61.93</v>
      </c>
      <c r="CO5" s="25">
        <v>60.26</v>
      </c>
      <c r="CP5" s="25">
        <v>73.33</v>
      </c>
      <c r="CQ5" s="28">
        <f>AVERAGE(CN5:CP5)</f>
        <v>65.173333333333332</v>
      </c>
      <c r="CR5" s="25">
        <v>56.2</v>
      </c>
      <c r="CS5" s="25">
        <v>42.78</v>
      </c>
      <c r="CT5" s="25">
        <v>39.270000000000003</v>
      </c>
      <c r="CU5" s="28">
        <f>AVERAGE(CR5:CT5)</f>
        <v>46.083333333333336</v>
      </c>
      <c r="CV5" s="78">
        <f>AVERAGE(CJ5,CM5,CQ5,CU5)</f>
        <v>58.512916666666662</v>
      </c>
    </row>
    <row r="6" spans="1:100" x14ac:dyDescent="0.25">
      <c r="A6" s="19" t="s">
        <v>3</v>
      </c>
      <c r="B6" s="26">
        <v>85.74</v>
      </c>
      <c r="C6" s="26">
        <v>59.76</v>
      </c>
      <c r="D6" s="26">
        <v>55.83</v>
      </c>
      <c r="E6" s="26">
        <v>50.89</v>
      </c>
      <c r="F6" s="34">
        <f t="shared" ref="F6:F40" si="0">AVERAGE(D6:E6)</f>
        <v>53.36</v>
      </c>
      <c r="G6" s="26">
        <v>67</v>
      </c>
      <c r="H6" s="26">
        <v>40.729999999999997</v>
      </c>
      <c r="I6" s="34">
        <f t="shared" ref="I6:I40" si="1">AVERAGE(G6:H6)</f>
        <v>53.864999999999995</v>
      </c>
      <c r="J6" s="26">
        <v>71.53</v>
      </c>
      <c r="K6" s="26">
        <v>63.88</v>
      </c>
      <c r="L6" s="34">
        <f t="shared" ref="L6:L40" si="2">AVERAGE(J6:K6)</f>
        <v>67.704999999999998</v>
      </c>
      <c r="M6" s="26">
        <v>62.42</v>
      </c>
      <c r="N6" s="26">
        <v>41.57</v>
      </c>
      <c r="O6" s="34">
        <f t="shared" ref="O6:O40" si="3">AVERAGE(M6:N6)</f>
        <v>51.995000000000005</v>
      </c>
      <c r="P6" s="26">
        <v>59.16</v>
      </c>
      <c r="Q6" s="26">
        <v>50.27</v>
      </c>
      <c r="R6" s="26">
        <v>51.82</v>
      </c>
      <c r="S6" s="34">
        <f t="shared" ref="S6:S40" si="4">AVERAGE(P6:R6)</f>
        <v>53.75</v>
      </c>
      <c r="T6" s="26">
        <v>57.48</v>
      </c>
      <c r="U6" s="26">
        <v>41.27</v>
      </c>
      <c r="V6" s="34">
        <f t="shared" ref="V6:V40" si="5">AVERAGE(T6:U6)</f>
        <v>49.375</v>
      </c>
      <c r="W6" s="148">
        <f t="shared" ref="W6:W40" si="6">AVERAGE(B6:C6,F6,I6,L6,O6,S6,V6)</f>
        <v>59.443750000000001</v>
      </c>
      <c r="X6" s="26">
        <v>86.23</v>
      </c>
      <c r="Y6" s="26">
        <v>61.19</v>
      </c>
      <c r="Z6" s="26">
        <v>55.69</v>
      </c>
      <c r="AA6" s="26">
        <v>51.24</v>
      </c>
      <c r="AB6" s="34">
        <f t="shared" ref="AB6:AB40" si="7">AVERAGE(Z6:AA6)</f>
        <v>53.465000000000003</v>
      </c>
      <c r="AC6" s="26">
        <v>68.41</v>
      </c>
      <c r="AD6" s="26">
        <v>40.549999999999997</v>
      </c>
      <c r="AE6" s="34">
        <f t="shared" ref="AE6:AE40" si="8">AVERAGE(AC6:AD6)</f>
        <v>54.48</v>
      </c>
      <c r="AF6" s="26">
        <v>74.180000000000007</v>
      </c>
      <c r="AG6" s="26">
        <v>60.35</v>
      </c>
      <c r="AH6" s="34">
        <f t="shared" ref="AH6:AH40" si="9">AVERAGE(AF6:AG6)</f>
        <v>67.265000000000001</v>
      </c>
      <c r="AI6" s="26">
        <v>65.09</v>
      </c>
      <c r="AJ6" s="26">
        <v>41.49</v>
      </c>
      <c r="AK6" s="34">
        <f t="shared" ref="AK6:AK40" si="10">AVERAGE(AI6:AJ6)</f>
        <v>53.290000000000006</v>
      </c>
      <c r="AL6" s="26">
        <v>58.68</v>
      </c>
      <c r="AM6" s="26">
        <v>56.91</v>
      </c>
      <c r="AN6" s="26">
        <v>60.78</v>
      </c>
      <c r="AO6" s="34">
        <f t="shared" ref="AO6:AO40" si="11">AVERAGE(AL6:AN6)</f>
        <v>58.79</v>
      </c>
      <c r="AP6" s="26">
        <v>62.94</v>
      </c>
      <c r="AQ6" s="26">
        <v>46.01</v>
      </c>
      <c r="AR6" s="34">
        <f t="shared" ref="AR6:AR40" si="12">AVERAGE(AP6:AQ6)</f>
        <v>54.474999999999994</v>
      </c>
      <c r="AS6" s="148">
        <f t="shared" ref="AS6:AS40" si="13">AVERAGE(X6:Y6,AB6,AE6,AH6,AK6,AO6,AR6)</f>
        <v>61.148125000000007</v>
      </c>
      <c r="AT6" s="26">
        <v>83.28</v>
      </c>
      <c r="AU6" s="26">
        <v>55.52</v>
      </c>
      <c r="AV6" s="26">
        <v>57.96</v>
      </c>
      <c r="AW6" s="26">
        <v>56.93</v>
      </c>
      <c r="AX6" s="34">
        <f t="shared" ref="AX6:AX40" si="14">AVERAGE(AV6:AW6)</f>
        <v>57.445</v>
      </c>
      <c r="AY6" s="26">
        <v>59.05</v>
      </c>
      <c r="AZ6" s="26">
        <v>73.930000000000007</v>
      </c>
      <c r="BA6" s="26">
        <v>69.95</v>
      </c>
      <c r="BB6" s="34">
        <f t="shared" ref="BB6:BB40" si="15">AVERAGE(AZ6:BA6)</f>
        <v>71.94</v>
      </c>
      <c r="BC6" s="26">
        <v>63.94</v>
      </c>
      <c r="BD6" s="26">
        <v>44.53</v>
      </c>
      <c r="BE6" s="34">
        <f t="shared" ref="BE6:BE40" si="16">AVERAGE(BC6:BD6)</f>
        <v>54.234999999999999</v>
      </c>
      <c r="BF6" s="26">
        <v>37.17</v>
      </c>
      <c r="BG6" s="26">
        <v>65.03</v>
      </c>
      <c r="BH6" s="26">
        <v>52.42</v>
      </c>
      <c r="BI6" s="26">
        <v>70.34</v>
      </c>
      <c r="BJ6" s="26">
        <v>48.65</v>
      </c>
      <c r="BK6" s="34">
        <f t="shared" ref="BK6:BK40" si="17">AVERAGE(BI6:BJ6)</f>
        <v>59.495000000000005</v>
      </c>
      <c r="BL6" s="26">
        <v>58.94</v>
      </c>
      <c r="BM6" s="26">
        <v>71.06</v>
      </c>
      <c r="BN6" s="34">
        <f t="shared" ref="BN6:BN40" si="18">AVERAGE(BL6:BM6)</f>
        <v>65</v>
      </c>
      <c r="BO6" s="26">
        <v>67.540000000000006</v>
      </c>
      <c r="BP6" s="26">
        <v>63.67</v>
      </c>
      <c r="BQ6" s="34">
        <f t="shared" ref="BQ6:BQ40" si="19">AVERAGE(BO6:BP6)</f>
        <v>65.605000000000004</v>
      </c>
      <c r="BR6" s="26">
        <v>47.99</v>
      </c>
      <c r="BS6" s="148">
        <f t="shared" ref="BS6:BS40" si="20">AVERAGE(AT6:AU6,AX6,AY6,BB6,BE6,BF6:BH6,BK6,BN6,BQ6)</f>
        <v>60.51583333333334</v>
      </c>
      <c r="BT6" s="149">
        <v>47.7</v>
      </c>
      <c r="BU6" s="149">
        <v>55.48</v>
      </c>
      <c r="BV6" s="150">
        <f t="shared" ref="BV6:BV40" si="21">AVERAGE(BT6:BU6)</f>
        <v>51.59</v>
      </c>
      <c r="BW6" s="149">
        <v>65.92</v>
      </c>
      <c r="BX6" s="149">
        <v>46.1</v>
      </c>
      <c r="BY6" s="150">
        <f t="shared" ref="BY6:BY40" si="22">AVERAGE(BW6:BX6)</f>
        <v>56.010000000000005</v>
      </c>
      <c r="BZ6" s="14">
        <f t="shared" ref="BZ6:BZ40" si="23">AVERAGE(BV6,BY6)</f>
        <v>53.800000000000004</v>
      </c>
      <c r="CA6" s="26">
        <v>47.44</v>
      </c>
      <c r="CB6" s="26">
        <v>57.56</v>
      </c>
      <c r="CC6" s="150">
        <f t="shared" ref="CC6:CC40" si="24">AVERAGE(CA6:CB6)</f>
        <v>52.5</v>
      </c>
      <c r="CD6" s="26">
        <v>69.11</v>
      </c>
      <c r="CE6" s="26">
        <v>43.76</v>
      </c>
      <c r="CF6" s="150">
        <f t="shared" ref="CF6:CF40" si="25">AVERAGE(CD6:CE6)</f>
        <v>56.435000000000002</v>
      </c>
      <c r="CG6" s="14">
        <f t="shared" ref="CG6:CG40" si="26">AVERAGE(CC6,CF6)</f>
        <v>54.467500000000001</v>
      </c>
      <c r="CH6" s="26">
        <v>51.24</v>
      </c>
      <c r="CI6" s="26">
        <v>65.03</v>
      </c>
      <c r="CJ6" s="34">
        <f t="shared" ref="CJ6:CJ40" si="27">AVERAGE(CH6:CI6)</f>
        <v>58.135000000000005</v>
      </c>
      <c r="CK6" s="26">
        <v>74.61</v>
      </c>
      <c r="CL6" s="26">
        <v>56.46</v>
      </c>
      <c r="CM6" s="34">
        <f t="shared" ref="CM6:CM40" si="28">AVERAGE(CK6:CL6)</f>
        <v>65.534999999999997</v>
      </c>
      <c r="CN6" s="26">
        <v>57.06</v>
      </c>
      <c r="CO6" s="26">
        <v>65.7</v>
      </c>
      <c r="CP6" s="26">
        <v>74.040000000000006</v>
      </c>
      <c r="CQ6" s="34">
        <f t="shared" ref="CQ6:CQ40" si="29">AVERAGE(CN6:CP6)</f>
        <v>65.600000000000009</v>
      </c>
      <c r="CR6" s="26">
        <v>52.33</v>
      </c>
      <c r="CS6" s="26">
        <v>42.86</v>
      </c>
      <c r="CT6" s="26">
        <v>39.35</v>
      </c>
      <c r="CU6" s="34">
        <f t="shared" ref="CU6:CU40" si="30">AVERAGE(CR6:CT6)</f>
        <v>44.846666666666664</v>
      </c>
      <c r="CV6" s="151">
        <f t="shared" ref="CV6:CV40" si="31">AVERAGE(CJ6,CM6,CQ6,CU6)</f>
        <v>58.529166666666669</v>
      </c>
    </row>
    <row r="7" spans="1:100" x14ac:dyDescent="0.25">
      <c r="A7" s="20" t="s">
        <v>4</v>
      </c>
      <c r="B7" s="25">
        <v>100</v>
      </c>
      <c r="C7" s="25">
        <v>83.33</v>
      </c>
      <c r="D7" s="25">
        <v>75</v>
      </c>
      <c r="E7" s="25">
        <v>66.67</v>
      </c>
      <c r="F7" s="28">
        <f t="shared" si="0"/>
        <v>70.835000000000008</v>
      </c>
      <c r="G7" s="25">
        <v>66.67</v>
      </c>
      <c r="H7" s="25">
        <v>91.67</v>
      </c>
      <c r="I7" s="28">
        <f t="shared" si="1"/>
        <v>79.17</v>
      </c>
      <c r="J7" s="25">
        <v>33.33</v>
      </c>
      <c r="K7" s="25">
        <v>100</v>
      </c>
      <c r="L7" s="28">
        <f t="shared" si="2"/>
        <v>66.664999999999992</v>
      </c>
      <c r="M7" s="25">
        <v>100</v>
      </c>
      <c r="N7" s="25">
        <v>83.33</v>
      </c>
      <c r="O7" s="28">
        <f t="shared" si="3"/>
        <v>91.664999999999992</v>
      </c>
      <c r="P7" s="25">
        <v>16.670000000000002</v>
      </c>
      <c r="Q7" s="25">
        <v>50</v>
      </c>
      <c r="R7" s="25">
        <v>75</v>
      </c>
      <c r="S7" s="28">
        <f t="shared" si="4"/>
        <v>47.223333333333336</v>
      </c>
      <c r="T7" s="25">
        <v>83.33</v>
      </c>
      <c r="U7" s="25">
        <v>100</v>
      </c>
      <c r="V7" s="28">
        <f t="shared" si="5"/>
        <v>91.664999999999992</v>
      </c>
      <c r="W7" s="68">
        <f t="shared" si="6"/>
        <v>78.819166666666661</v>
      </c>
      <c r="X7" s="63"/>
      <c r="Y7" s="63"/>
      <c r="Z7" s="63"/>
      <c r="AA7" s="63"/>
      <c r="AB7" s="119"/>
      <c r="AC7" s="63"/>
      <c r="AD7" s="63"/>
      <c r="AE7" s="119"/>
      <c r="AF7" s="63"/>
      <c r="AG7" s="63"/>
      <c r="AH7" s="119"/>
      <c r="AI7" s="63"/>
      <c r="AJ7" s="63"/>
      <c r="AK7" s="119"/>
      <c r="AL7" s="63"/>
      <c r="AM7" s="63"/>
      <c r="AN7" s="63"/>
      <c r="AO7" s="119"/>
      <c r="AP7" s="63"/>
      <c r="AQ7" s="63"/>
      <c r="AR7" s="119"/>
      <c r="AS7" s="141"/>
      <c r="AT7" s="25">
        <v>82.35</v>
      </c>
      <c r="AU7" s="25">
        <v>50</v>
      </c>
      <c r="AV7" s="25">
        <v>58.82</v>
      </c>
      <c r="AW7" s="25">
        <v>55.88</v>
      </c>
      <c r="AX7" s="28">
        <f t="shared" si="14"/>
        <v>57.35</v>
      </c>
      <c r="AY7" s="25">
        <v>35.29</v>
      </c>
      <c r="AZ7" s="25">
        <v>47.06</v>
      </c>
      <c r="BA7" s="25">
        <v>88.24</v>
      </c>
      <c r="BB7" s="28">
        <f t="shared" si="15"/>
        <v>67.650000000000006</v>
      </c>
      <c r="BC7" s="25">
        <v>58.82</v>
      </c>
      <c r="BD7" s="25">
        <v>26.47</v>
      </c>
      <c r="BE7" s="28">
        <f t="shared" si="16"/>
        <v>42.644999999999996</v>
      </c>
      <c r="BF7" s="25">
        <v>35.29</v>
      </c>
      <c r="BG7" s="25">
        <v>61.76</v>
      </c>
      <c r="BH7" s="25">
        <v>73.53</v>
      </c>
      <c r="BI7" s="25">
        <v>100</v>
      </c>
      <c r="BJ7" s="25">
        <v>70.59</v>
      </c>
      <c r="BK7" s="28">
        <f t="shared" si="17"/>
        <v>85.295000000000002</v>
      </c>
      <c r="BL7" s="25">
        <v>76.47</v>
      </c>
      <c r="BM7" s="25">
        <v>85.29</v>
      </c>
      <c r="BN7" s="28">
        <f t="shared" si="18"/>
        <v>80.88</v>
      </c>
      <c r="BO7" s="25">
        <v>64.709999999999994</v>
      </c>
      <c r="BP7" s="25">
        <v>76.47</v>
      </c>
      <c r="BQ7" s="28">
        <f t="shared" si="19"/>
        <v>70.59</v>
      </c>
      <c r="BR7" s="25">
        <v>44.12</v>
      </c>
      <c r="BS7" s="68">
        <f t="shared" si="20"/>
        <v>61.885833333333331</v>
      </c>
      <c r="BT7" s="113">
        <v>33.33</v>
      </c>
      <c r="BU7" s="113">
        <v>33.33</v>
      </c>
      <c r="BV7" s="114">
        <f t="shared" si="21"/>
        <v>33.33</v>
      </c>
      <c r="BW7" s="113">
        <v>58.33</v>
      </c>
      <c r="BX7" s="113">
        <v>83.33</v>
      </c>
      <c r="BY7" s="114">
        <f t="shared" si="22"/>
        <v>70.83</v>
      </c>
      <c r="BZ7" s="33">
        <f t="shared" si="23"/>
        <v>52.08</v>
      </c>
      <c r="CA7" s="63"/>
      <c r="CB7" s="63"/>
      <c r="CC7" s="143"/>
      <c r="CD7" s="63"/>
      <c r="CE7" s="63"/>
      <c r="CF7" s="143"/>
      <c r="CG7" s="125"/>
      <c r="CH7" s="25">
        <v>64.709999999999994</v>
      </c>
      <c r="CI7" s="25">
        <v>41.18</v>
      </c>
      <c r="CJ7" s="28">
        <f t="shared" si="27"/>
        <v>52.944999999999993</v>
      </c>
      <c r="CK7" s="25">
        <v>94.12</v>
      </c>
      <c r="CL7" s="25">
        <v>47.06</v>
      </c>
      <c r="CM7" s="28">
        <f t="shared" si="28"/>
        <v>70.59</v>
      </c>
      <c r="CN7" s="25">
        <v>52.94</v>
      </c>
      <c r="CO7" s="25">
        <v>70.59</v>
      </c>
      <c r="CP7" s="25">
        <v>64.709999999999994</v>
      </c>
      <c r="CQ7" s="28">
        <f t="shared" si="29"/>
        <v>62.74666666666667</v>
      </c>
      <c r="CR7" s="25">
        <v>41.18</v>
      </c>
      <c r="CS7" s="25">
        <v>32.35</v>
      </c>
      <c r="CT7" s="25">
        <v>29.41</v>
      </c>
      <c r="CU7" s="28">
        <f t="shared" si="30"/>
        <v>34.313333333333333</v>
      </c>
      <c r="CV7" s="78">
        <f t="shared" si="31"/>
        <v>55.14875</v>
      </c>
    </row>
    <row r="8" spans="1:100" x14ac:dyDescent="0.25">
      <c r="A8" s="20" t="s">
        <v>5</v>
      </c>
      <c r="B8" s="25">
        <v>84.8</v>
      </c>
      <c r="C8" s="25">
        <v>57.6</v>
      </c>
      <c r="D8" s="25">
        <v>49.9</v>
      </c>
      <c r="E8" s="25">
        <v>51.1</v>
      </c>
      <c r="F8" s="28">
        <f t="shared" si="0"/>
        <v>50.5</v>
      </c>
      <c r="G8" s="25">
        <v>69.8</v>
      </c>
      <c r="H8" s="25">
        <v>43.9</v>
      </c>
      <c r="I8" s="28">
        <f t="shared" si="1"/>
        <v>56.849999999999994</v>
      </c>
      <c r="J8" s="25">
        <v>73.8</v>
      </c>
      <c r="K8" s="25">
        <v>68.2</v>
      </c>
      <c r="L8" s="28">
        <f t="shared" si="2"/>
        <v>71</v>
      </c>
      <c r="M8" s="25">
        <v>61.6</v>
      </c>
      <c r="N8" s="25">
        <v>46.7</v>
      </c>
      <c r="O8" s="28">
        <f t="shared" si="3"/>
        <v>54.150000000000006</v>
      </c>
      <c r="P8" s="25">
        <v>59.6</v>
      </c>
      <c r="Q8" s="25">
        <v>41.6</v>
      </c>
      <c r="R8" s="25">
        <v>50.8</v>
      </c>
      <c r="S8" s="28">
        <f t="shared" si="4"/>
        <v>50.666666666666664</v>
      </c>
      <c r="T8" s="25">
        <v>56.6</v>
      </c>
      <c r="U8" s="25">
        <v>42.4</v>
      </c>
      <c r="V8" s="28">
        <f t="shared" si="5"/>
        <v>49.5</v>
      </c>
      <c r="W8" s="68">
        <f t="shared" si="6"/>
        <v>59.383333333333333</v>
      </c>
      <c r="X8" s="25">
        <v>86.01</v>
      </c>
      <c r="Y8" s="25">
        <v>61.9</v>
      </c>
      <c r="Z8" s="25">
        <v>54.54</v>
      </c>
      <c r="AA8" s="25">
        <v>51.04</v>
      </c>
      <c r="AB8" s="28">
        <f t="shared" si="7"/>
        <v>52.79</v>
      </c>
      <c r="AC8" s="25">
        <v>66.38</v>
      </c>
      <c r="AD8" s="25">
        <v>44.29</v>
      </c>
      <c r="AE8" s="28">
        <f t="shared" si="8"/>
        <v>55.334999999999994</v>
      </c>
      <c r="AF8" s="25">
        <v>73.739999999999995</v>
      </c>
      <c r="AG8" s="25">
        <v>68.099999999999994</v>
      </c>
      <c r="AH8" s="28">
        <f t="shared" si="9"/>
        <v>70.919999999999987</v>
      </c>
      <c r="AI8" s="25">
        <v>65.150000000000006</v>
      </c>
      <c r="AJ8" s="25">
        <v>43.93</v>
      </c>
      <c r="AK8" s="28">
        <f t="shared" si="10"/>
        <v>54.540000000000006</v>
      </c>
      <c r="AL8" s="25">
        <v>61.96</v>
      </c>
      <c r="AM8" s="25">
        <v>55.09</v>
      </c>
      <c r="AN8" s="25">
        <v>61.1</v>
      </c>
      <c r="AO8" s="28">
        <f t="shared" si="11"/>
        <v>59.383333333333333</v>
      </c>
      <c r="AP8" s="25">
        <v>61.47</v>
      </c>
      <c r="AQ8" s="25">
        <v>50.43</v>
      </c>
      <c r="AR8" s="28">
        <f t="shared" si="12"/>
        <v>55.95</v>
      </c>
      <c r="AS8" s="68">
        <f t="shared" si="13"/>
        <v>62.103541666666658</v>
      </c>
      <c r="AT8" s="25">
        <v>83.25</v>
      </c>
      <c r="AU8" s="25">
        <v>53.12</v>
      </c>
      <c r="AV8" s="25">
        <v>58.51</v>
      </c>
      <c r="AW8" s="25">
        <v>54.16</v>
      </c>
      <c r="AX8" s="28">
        <f t="shared" si="14"/>
        <v>56.334999999999994</v>
      </c>
      <c r="AY8" s="25">
        <v>57.21</v>
      </c>
      <c r="AZ8" s="25">
        <v>74.03</v>
      </c>
      <c r="BA8" s="25">
        <v>69.09</v>
      </c>
      <c r="BB8" s="28">
        <f t="shared" si="15"/>
        <v>71.56</v>
      </c>
      <c r="BC8" s="25">
        <v>63.77</v>
      </c>
      <c r="BD8" s="25">
        <v>44.94</v>
      </c>
      <c r="BE8" s="28">
        <f t="shared" si="16"/>
        <v>54.355000000000004</v>
      </c>
      <c r="BF8" s="25">
        <v>37.729999999999997</v>
      </c>
      <c r="BG8" s="25">
        <v>63.18</v>
      </c>
      <c r="BH8" s="25">
        <v>51.62</v>
      </c>
      <c r="BI8" s="25">
        <v>69.09</v>
      </c>
      <c r="BJ8" s="25">
        <v>48.18</v>
      </c>
      <c r="BK8" s="28">
        <f t="shared" si="17"/>
        <v>58.635000000000005</v>
      </c>
      <c r="BL8" s="25">
        <v>61.69</v>
      </c>
      <c r="BM8" s="25">
        <v>65.52</v>
      </c>
      <c r="BN8" s="28">
        <f t="shared" si="18"/>
        <v>63.604999999999997</v>
      </c>
      <c r="BO8" s="25">
        <v>64.55</v>
      </c>
      <c r="BP8" s="25">
        <v>65.84</v>
      </c>
      <c r="BQ8" s="28">
        <f t="shared" si="19"/>
        <v>65.194999999999993</v>
      </c>
      <c r="BR8" s="25">
        <v>51.3</v>
      </c>
      <c r="BS8" s="68">
        <f t="shared" si="20"/>
        <v>59.649583333333339</v>
      </c>
      <c r="BT8" s="113">
        <v>48.3</v>
      </c>
      <c r="BU8" s="113">
        <v>55</v>
      </c>
      <c r="BV8" s="114">
        <f t="shared" si="21"/>
        <v>51.65</v>
      </c>
      <c r="BW8" s="113">
        <v>58.9</v>
      </c>
      <c r="BX8" s="113">
        <v>48.2</v>
      </c>
      <c r="BY8" s="114">
        <f t="shared" si="22"/>
        <v>53.55</v>
      </c>
      <c r="BZ8" s="33">
        <f t="shared" si="23"/>
        <v>52.599999999999994</v>
      </c>
      <c r="CA8" s="25">
        <v>48.96</v>
      </c>
      <c r="CB8" s="25">
        <v>61.6</v>
      </c>
      <c r="CC8" s="114">
        <f t="shared" si="24"/>
        <v>55.28</v>
      </c>
      <c r="CD8" s="25">
        <v>68.400000000000006</v>
      </c>
      <c r="CE8" s="25">
        <v>49.94</v>
      </c>
      <c r="CF8" s="114">
        <f t="shared" si="25"/>
        <v>59.17</v>
      </c>
      <c r="CG8" s="33">
        <f t="shared" si="26"/>
        <v>57.225000000000001</v>
      </c>
      <c r="CH8" s="25">
        <v>47.14</v>
      </c>
      <c r="CI8" s="25">
        <v>60.52</v>
      </c>
      <c r="CJ8" s="28">
        <f t="shared" si="27"/>
        <v>53.83</v>
      </c>
      <c r="CK8" s="25">
        <v>72.73</v>
      </c>
      <c r="CL8" s="25">
        <v>55.97</v>
      </c>
      <c r="CM8" s="28">
        <f t="shared" si="28"/>
        <v>64.349999999999994</v>
      </c>
      <c r="CN8" s="25">
        <v>55.32</v>
      </c>
      <c r="CO8" s="25">
        <v>65.19</v>
      </c>
      <c r="CP8" s="25">
        <v>74.680000000000007</v>
      </c>
      <c r="CQ8" s="28">
        <f t="shared" si="29"/>
        <v>65.063333333333333</v>
      </c>
      <c r="CR8" s="25">
        <v>53.38</v>
      </c>
      <c r="CS8" s="25">
        <v>45.32</v>
      </c>
      <c r="CT8" s="25">
        <v>40.71</v>
      </c>
      <c r="CU8" s="28">
        <f t="shared" si="30"/>
        <v>46.47</v>
      </c>
      <c r="CV8" s="78">
        <f t="shared" si="31"/>
        <v>57.428333333333335</v>
      </c>
    </row>
    <row r="9" spans="1:100" x14ac:dyDescent="0.25">
      <c r="A9" s="20" t="s">
        <v>6</v>
      </c>
      <c r="B9" s="25">
        <v>90.3</v>
      </c>
      <c r="C9" s="25">
        <v>58.48</v>
      </c>
      <c r="D9" s="25">
        <v>53.03</v>
      </c>
      <c r="E9" s="25">
        <v>56.67</v>
      </c>
      <c r="F9" s="28">
        <f t="shared" si="0"/>
        <v>54.85</v>
      </c>
      <c r="G9" s="25">
        <v>57.58</v>
      </c>
      <c r="H9" s="25">
        <v>33.64</v>
      </c>
      <c r="I9" s="28">
        <f t="shared" si="1"/>
        <v>45.61</v>
      </c>
      <c r="J9" s="25">
        <v>74.55</v>
      </c>
      <c r="K9" s="25">
        <v>79.39</v>
      </c>
      <c r="L9" s="28">
        <f t="shared" si="2"/>
        <v>76.97</v>
      </c>
      <c r="M9" s="25">
        <v>62.42</v>
      </c>
      <c r="N9" s="25">
        <v>46.36</v>
      </c>
      <c r="O9" s="28">
        <f t="shared" si="3"/>
        <v>54.39</v>
      </c>
      <c r="P9" s="25">
        <v>62.42</v>
      </c>
      <c r="Q9" s="25">
        <v>75.150000000000006</v>
      </c>
      <c r="R9" s="25">
        <v>43.94</v>
      </c>
      <c r="S9" s="28">
        <f t="shared" si="4"/>
        <v>60.50333333333333</v>
      </c>
      <c r="T9" s="25">
        <v>60</v>
      </c>
      <c r="U9" s="25">
        <v>30.91</v>
      </c>
      <c r="V9" s="28">
        <f t="shared" si="5"/>
        <v>45.454999999999998</v>
      </c>
      <c r="W9" s="68">
        <f t="shared" si="6"/>
        <v>60.819791666666667</v>
      </c>
      <c r="X9" s="25">
        <v>96.03</v>
      </c>
      <c r="Y9" s="25">
        <v>56.75</v>
      </c>
      <c r="Z9" s="25">
        <v>71.430000000000007</v>
      </c>
      <c r="AA9" s="25">
        <v>46.43</v>
      </c>
      <c r="AB9" s="28">
        <f t="shared" si="7"/>
        <v>58.930000000000007</v>
      </c>
      <c r="AC9" s="25">
        <v>62.7</v>
      </c>
      <c r="AD9" s="25">
        <v>24.6</v>
      </c>
      <c r="AE9" s="28">
        <f t="shared" si="8"/>
        <v>43.650000000000006</v>
      </c>
      <c r="AF9" s="25">
        <v>92.86</v>
      </c>
      <c r="AG9" s="25">
        <v>50.79</v>
      </c>
      <c r="AH9" s="28">
        <f t="shared" si="9"/>
        <v>71.825000000000003</v>
      </c>
      <c r="AI9" s="25">
        <v>77.78</v>
      </c>
      <c r="AJ9" s="25">
        <v>34.520000000000003</v>
      </c>
      <c r="AK9" s="28">
        <f t="shared" si="10"/>
        <v>56.150000000000006</v>
      </c>
      <c r="AL9" s="25">
        <v>56.35</v>
      </c>
      <c r="AM9" s="25">
        <v>50</v>
      </c>
      <c r="AN9" s="25">
        <v>49.6</v>
      </c>
      <c r="AO9" s="28">
        <f t="shared" si="11"/>
        <v>51.983333333333327</v>
      </c>
      <c r="AP9" s="25">
        <v>76.98</v>
      </c>
      <c r="AQ9" s="25">
        <v>34.130000000000003</v>
      </c>
      <c r="AR9" s="28">
        <f t="shared" si="12"/>
        <v>55.555000000000007</v>
      </c>
      <c r="AS9" s="68">
        <f t="shared" si="13"/>
        <v>61.359166666666674</v>
      </c>
      <c r="AT9" s="25">
        <v>82.35</v>
      </c>
      <c r="AU9" s="25">
        <v>59.28</v>
      </c>
      <c r="AV9" s="25">
        <v>59.95</v>
      </c>
      <c r="AW9" s="25">
        <v>56.79</v>
      </c>
      <c r="AX9" s="28">
        <f t="shared" si="14"/>
        <v>58.370000000000005</v>
      </c>
      <c r="AY9" s="25">
        <v>67.42</v>
      </c>
      <c r="AZ9" s="25">
        <v>80.540000000000006</v>
      </c>
      <c r="BA9" s="25">
        <v>61.54</v>
      </c>
      <c r="BB9" s="28">
        <f t="shared" si="15"/>
        <v>71.040000000000006</v>
      </c>
      <c r="BC9" s="25">
        <v>66.97</v>
      </c>
      <c r="BD9" s="25">
        <v>47.74</v>
      </c>
      <c r="BE9" s="28">
        <f t="shared" si="16"/>
        <v>57.355000000000004</v>
      </c>
      <c r="BF9" s="25">
        <v>46.38</v>
      </c>
      <c r="BG9" s="25">
        <v>67.42</v>
      </c>
      <c r="BH9" s="25">
        <v>58.14</v>
      </c>
      <c r="BI9" s="25">
        <v>67.42</v>
      </c>
      <c r="BJ9" s="25">
        <v>49.32</v>
      </c>
      <c r="BK9" s="28">
        <f t="shared" si="17"/>
        <v>58.370000000000005</v>
      </c>
      <c r="BL9" s="25">
        <v>62.44</v>
      </c>
      <c r="BM9" s="25">
        <v>74.430000000000007</v>
      </c>
      <c r="BN9" s="28">
        <f t="shared" si="18"/>
        <v>68.435000000000002</v>
      </c>
      <c r="BO9" s="25">
        <v>63.8</v>
      </c>
      <c r="BP9" s="25">
        <v>62.44</v>
      </c>
      <c r="BQ9" s="28">
        <f t="shared" si="19"/>
        <v>63.12</v>
      </c>
      <c r="BR9" s="25">
        <v>48.64</v>
      </c>
      <c r="BS9" s="68">
        <f t="shared" si="20"/>
        <v>63.140000000000015</v>
      </c>
      <c r="BT9" s="113">
        <v>42.73</v>
      </c>
      <c r="BU9" s="113">
        <v>49.39</v>
      </c>
      <c r="BV9" s="114">
        <f t="shared" si="21"/>
        <v>46.06</v>
      </c>
      <c r="BW9" s="113">
        <v>66.06</v>
      </c>
      <c r="BX9" s="113">
        <v>47.27</v>
      </c>
      <c r="BY9" s="114">
        <f t="shared" si="22"/>
        <v>56.665000000000006</v>
      </c>
      <c r="BZ9" s="33">
        <f t="shared" si="23"/>
        <v>51.362500000000004</v>
      </c>
      <c r="CA9" s="25">
        <v>47.22</v>
      </c>
      <c r="CB9" s="25">
        <v>45.24</v>
      </c>
      <c r="CC9" s="114">
        <f t="shared" si="24"/>
        <v>46.230000000000004</v>
      </c>
      <c r="CD9" s="25">
        <v>51.98</v>
      </c>
      <c r="CE9" s="25">
        <v>22.22</v>
      </c>
      <c r="CF9" s="114">
        <f t="shared" si="25"/>
        <v>37.099999999999994</v>
      </c>
      <c r="CG9" s="33">
        <f t="shared" si="26"/>
        <v>41.664999999999999</v>
      </c>
      <c r="CH9" s="25">
        <v>59.73</v>
      </c>
      <c r="CI9" s="25">
        <v>75.34</v>
      </c>
      <c r="CJ9" s="28">
        <f t="shared" si="27"/>
        <v>67.534999999999997</v>
      </c>
      <c r="CK9" s="25">
        <v>76.7</v>
      </c>
      <c r="CL9" s="25">
        <v>60.63</v>
      </c>
      <c r="CM9" s="28">
        <f t="shared" si="28"/>
        <v>68.665000000000006</v>
      </c>
      <c r="CN9" s="25">
        <v>64.25</v>
      </c>
      <c r="CO9" s="25">
        <v>69.23</v>
      </c>
      <c r="CP9" s="25">
        <v>80.540000000000006</v>
      </c>
      <c r="CQ9" s="28">
        <f t="shared" si="29"/>
        <v>71.340000000000018</v>
      </c>
      <c r="CR9" s="25">
        <v>45.93</v>
      </c>
      <c r="CS9" s="25">
        <v>42.99</v>
      </c>
      <c r="CT9" s="25">
        <v>35.97</v>
      </c>
      <c r="CU9" s="28">
        <f t="shared" si="30"/>
        <v>41.63</v>
      </c>
      <c r="CV9" s="78">
        <f t="shared" si="31"/>
        <v>62.292500000000004</v>
      </c>
    </row>
    <row r="10" spans="1:100" x14ac:dyDescent="0.25">
      <c r="A10" s="20" t="s">
        <v>7</v>
      </c>
      <c r="B10" s="63"/>
      <c r="C10" s="63"/>
      <c r="D10" s="63"/>
      <c r="E10" s="63"/>
      <c r="F10" s="119"/>
      <c r="G10" s="63"/>
      <c r="H10" s="63"/>
      <c r="I10" s="119"/>
      <c r="J10" s="63"/>
      <c r="K10" s="63"/>
      <c r="L10" s="119"/>
      <c r="M10" s="63"/>
      <c r="N10" s="63"/>
      <c r="O10" s="119"/>
      <c r="P10" s="63"/>
      <c r="Q10" s="63"/>
      <c r="R10" s="63"/>
      <c r="S10" s="119"/>
      <c r="T10" s="63"/>
      <c r="U10" s="63"/>
      <c r="V10" s="119"/>
      <c r="W10" s="141"/>
      <c r="X10" s="25">
        <v>100</v>
      </c>
      <c r="Y10" s="25">
        <v>50</v>
      </c>
      <c r="Z10" s="25">
        <v>58.33</v>
      </c>
      <c r="AA10" s="25">
        <v>91.67</v>
      </c>
      <c r="AB10" s="28">
        <f t="shared" si="7"/>
        <v>75</v>
      </c>
      <c r="AC10" s="25">
        <v>100</v>
      </c>
      <c r="AD10" s="25">
        <v>16.670000000000002</v>
      </c>
      <c r="AE10" s="28">
        <f t="shared" si="8"/>
        <v>58.335000000000001</v>
      </c>
      <c r="AF10" s="25">
        <v>83.33</v>
      </c>
      <c r="AG10" s="25">
        <v>83.33</v>
      </c>
      <c r="AH10" s="28">
        <f t="shared" si="9"/>
        <v>83.33</v>
      </c>
      <c r="AI10" s="25">
        <v>66.67</v>
      </c>
      <c r="AJ10" s="25">
        <v>33.33</v>
      </c>
      <c r="AK10" s="28">
        <f t="shared" si="10"/>
        <v>50</v>
      </c>
      <c r="AL10" s="25">
        <v>83.33</v>
      </c>
      <c r="AM10" s="25">
        <v>66.67</v>
      </c>
      <c r="AN10" s="25">
        <v>91.67</v>
      </c>
      <c r="AO10" s="28">
        <f t="shared" si="11"/>
        <v>80.556666666666672</v>
      </c>
      <c r="AP10" s="25">
        <v>66.67</v>
      </c>
      <c r="AQ10" s="25">
        <v>50</v>
      </c>
      <c r="AR10" s="28">
        <f t="shared" si="12"/>
        <v>58.335000000000001</v>
      </c>
      <c r="AS10" s="68">
        <f t="shared" si="13"/>
        <v>69.444583333333327</v>
      </c>
      <c r="AT10" s="25">
        <v>80</v>
      </c>
      <c r="AU10" s="25">
        <v>45</v>
      </c>
      <c r="AV10" s="25">
        <v>77.5</v>
      </c>
      <c r="AW10" s="25">
        <v>55</v>
      </c>
      <c r="AX10" s="28">
        <f t="shared" si="14"/>
        <v>66.25</v>
      </c>
      <c r="AY10" s="25">
        <v>35</v>
      </c>
      <c r="AZ10" s="25">
        <v>95</v>
      </c>
      <c r="BA10" s="25">
        <v>60</v>
      </c>
      <c r="BB10" s="28">
        <f t="shared" si="15"/>
        <v>77.5</v>
      </c>
      <c r="BC10" s="25">
        <v>60</v>
      </c>
      <c r="BD10" s="25">
        <v>32.5</v>
      </c>
      <c r="BE10" s="28">
        <f t="shared" si="16"/>
        <v>46.25</v>
      </c>
      <c r="BF10" s="25">
        <v>35</v>
      </c>
      <c r="BG10" s="25">
        <v>65</v>
      </c>
      <c r="BH10" s="25">
        <v>55</v>
      </c>
      <c r="BI10" s="25">
        <v>75</v>
      </c>
      <c r="BJ10" s="25">
        <v>65</v>
      </c>
      <c r="BK10" s="28">
        <f t="shared" si="17"/>
        <v>70</v>
      </c>
      <c r="BL10" s="25">
        <v>50</v>
      </c>
      <c r="BM10" s="25">
        <v>80</v>
      </c>
      <c r="BN10" s="28">
        <f t="shared" si="18"/>
        <v>65</v>
      </c>
      <c r="BO10" s="25">
        <v>65</v>
      </c>
      <c r="BP10" s="25">
        <v>70</v>
      </c>
      <c r="BQ10" s="28">
        <f t="shared" si="19"/>
        <v>67.5</v>
      </c>
      <c r="BR10" s="25">
        <v>52.5</v>
      </c>
      <c r="BS10" s="68">
        <f t="shared" si="20"/>
        <v>58.958333333333336</v>
      </c>
      <c r="BT10" s="118"/>
      <c r="BU10" s="118"/>
      <c r="BV10" s="143"/>
      <c r="BW10" s="118"/>
      <c r="BX10" s="118"/>
      <c r="BY10" s="143"/>
      <c r="BZ10" s="125"/>
      <c r="CA10" s="25">
        <v>33.33</v>
      </c>
      <c r="CB10" s="25">
        <v>25</v>
      </c>
      <c r="CC10" s="114">
        <f t="shared" si="24"/>
        <v>29.164999999999999</v>
      </c>
      <c r="CD10" s="25">
        <v>100</v>
      </c>
      <c r="CE10" s="25">
        <v>100</v>
      </c>
      <c r="CF10" s="114">
        <f t="shared" si="25"/>
        <v>100</v>
      </c>
      <c r="CG10" s="33">
        <f t="shared" si="26"/>
        <v>64.582499999999996</v>
      </c>
      <c r="CH10" s="25">
        <v>47.5</v>
      </c>
      <c r="CI10" s="25">
        <v>60</v>
      </c>
      <c r="CJ10" s="28">
        <f t="shared" si="27"/>
        <v>53.75</v>
      </c>
      <c r="CK10" s="25">
        <v>70</v>
      </c>
      <c r="CL10" s="25">
        <v>85</v>
      </c>
      <c r="CM10" s="28">
        <f t="shared" si="28"/>
        <v>77.5</v>
      </c>
      <c r="CN10" s="25">
        <v>65</v>
      </c>
      <c r="CO10" s="25">
        <v>90</v>
      </c>
      <c r="CP10" s="25">
        <v>75</v>
      </c>
      <c r="CQ10" s="28">
        <f t="shared" si="29"/>
        <v>76.666666666666671</v>
      </c>
      <c r="CR10" s="25">
        <v>77.5</v>
      </c>
      <c r="CS10" s="25">
        <v>47.5</v>
      </c>
      <c r="CT10" s="25">
        <v>30</v>
      </c>
      <c r="CU10" s="28">
        <f t="shared" si="30"/>
        <v>51.666666666666664</v>
      </c>
      <c r="CV10" s="78">
        <f t="shared" si="31"/>
        <v>64.895833333333343</v>
      </c>
    </row>
    <row r="11" spans="1:100" x14ac:dyDescent="0.25">
      <c r="A11" s="20" t="s">
        <v>8</v>
      </c>
      <c r="B11" s="25">
        <v>77.78</v>
      </c>
      <c r="C11" s="25">
        <v>38.89</v>
      </c>
      <c r="D11" s="25">
        <v>72.22</v>
      </c>
      <c r="E11" s="25">
        <v>66.67</v>
      </c>
      <c r="F11" s="28">
        <f t="shared" si="0"/>
        <v>69.444999999999993</v>
      </c>
      <c r="G11" s="25">
        <v>77.78</v>
      </c>
      <c r="H11" s="25">
        <v>55.56</v>
      </c>
      <c r="I11" s="28">
        <f t="shared" si="1"/>
        <v>66.67</v>
      </c>
      <c r="J11" s="25">
        <v>88.89</v>
      </c>
      <c r="K11" s="25">
        <v>22.22</v>
      </c>
      <c r="L11" s="28">
        <f t="shared" si="2"/>
        <v>55.555</v>
      </c>
      <c r="M11" s="25">
        <v>66.67</v>
      </c>
      <c r="N11" s="25">
        <v>44.44</v>
      </c>
      <c r="O11" s="28">
        <f t="shared" si="3"/>
        <v>55.555</v>
      </c>
      <c r="P11" s="25">
        <v>44.44</v>
      </c>
      <c r="Q11" s="25">
        <v>88.89</v>
      </c>
      <c r="R11" s="25">
        <v>77.78</v>
      </c>
      <c r="S11" s="28">
        <f t="shared" si="4"/>
        <v>70.36999999999999</v>
      </c>
      <c r="T11" s="25">
        <v>88.89</v>
      </c>
      <c r="U11" s="25">
        <v>44.44</v>
      </c>
      <c r="V11" s="28">
        <f t="shared" si="5"/>
        <v>66.664999999999992</v>
      </c>
      <c r="W11" s="68">
        <f t="shared" si="6"/>
        <v>62.616250000000008</v>
      </c>
      <c r="X11" s="25">
        <v>86.36</v>
      </c>
      <c r="Y11" s="25">
        <v>68.180000000000007</v>
      </c>
      <c r="Z11" s="25">
        <v>61.36</v>
      </c>
      <c r="AA11" s="25">
        <v>56.82</v>
      </c>
      <c r="AB11" s="28">
        <f t="shared" si="7"/>
        <v>59.09</v>
      </c>
      <c r="AC11" s="25">
        <v>90.91</v>
      </c>
      <c r="AD11" s="25">
        <v>20.45</v>
      </c>
      <c r="AE11" s="28">
        <f t="shared" si="8"/>
        <v>55.68</v>
      </c>
      <c r="AF11" s="25">
        <v>45.45</v>
      </c>
      <c r="AG11" s="25">
        <v>54.55</v>
      </c>
      <c r="AH11" s="28">
        <f t="shared" si="9"/>
        <v>50</v>
      </c>
      <c r="AI11" s="25">
        <v>77.27</v>
      </c>
      <c r="AJ11" s="25">
        <v>31.82</v>
      </c>
      <c r="AK11" s="28">
        <f t="shared" si="10"/>
        <v>54.545000000000002</v>
      </c>
      <c r="AL11" s="25">
        <v>59.09</v>
      </c>
      <c r="AM11" s="25">
        <v>63.64</v>
      </c>
      <c r="AN11" s="25">
        <v>72.73</v>
      </c>
      <c r="AO11" s="28">
        <f t="shared" si="11"/>
        <v>65.153333333333336</v>
      </c>
      <c r="AP11" s="25">
        <v>36.36</v>
      </c>
      <c r="AQ11" s="25">
        <v>50</v>
      </c>
      <c r="AR11" s="28">
        <f t="shared" si="12"/>
        <v>43.18</v>
      </c>
      <c r="AS11" s="68">
        <f t="shared" si="13"/>
        <v>60.273541666666667</v>
      </c>
      <c r="AT11" s="25">
        <v>83.05</v>
      </c>
      <c r="AU11" s="25">
        <v>69.489999999999995</v>
      </c>
      <c r="AV11" s="25">
        <v>32.200000000000003</v>
      </c>
      <c r="AW11" s="25">
        <v>64.41</v>
      </c>
      <c r="AX11" s="28">
        <f t="shared" si="14"/>
        <v>48.305</v>
      </c>
      <c r="AY11" s="25">
        <v>55.08</v>
      </c>
      <c r="AZ11" s="25">
        <v>83.05</v>
      </c>
      <c r="BA11" s="25">
        <v>84.75</v>
      </c>
      <c r="BB11" s="28">
        <f t="shared" si="15"/>
        <v>83.9</v>
      </c>
      <c r="BC11" s="25">
        <v>76.27</v>
      </c>
      <c r="BD11" s="25">
        <v>40.68</v>
      </c>
      <c r="BE11" s="28">
        <f t="shared" si="16"/>
        <v>58.474999999999994</v>
      </c>
      <c r="BF11" s="25">
        <v>27.12</v>
      </c>
      <c r="BG11" s="25">
        <v>71.19</v>
      </c>
      <c r="BH11" s="25">
        <v>55.93</v>
      </c>
      <c r="BI11" s="25">
        <v>83.9</v>
      </c>
      <c r="BJ11" s="25">
        <v>37.29</v>
      </c>
      <c r="BK11" s="28">
        <f t="shared" si="17"/>
        <v>60.594999999999999</v>
      </c>
      <c r="BL11" s="25">
        <v>40.68</v>
      </c>
      <c r="BM11" s="25">
        <v>84.75</v>
      </c>
      <c r="BN11" s="28">
        <f t="shared" si="18"/>
        <v>62.715000000000003</v>
      </c>
      <c r="BO11" s="25">
        <v>76.27</v>
      </c>
      <c r="BP11" s="25">
        <v>59.32</v>
      </c>
      <c r="BQ11" s="28">
        <f t="shared" si="19"/>
        <v>67.795000000000002</v>
      </c>
      <c r="BR11" s="25">
        <v>46.61</v>
      </c>
      <c r="BS11" s="68">
        <f t="shared" si="20"/>
        <v>61.970416666666672</v>
      </c>
      <c r="BT11" s="113">
        <v>55.56</v>
      </c>
      <c r="BU11" s="113">
        <v>61.11</v>
      </c>
      <c r="BV11" s="114">
        <f t="shared" si="21"/>
        <v>58.335000000000001</v>
      </c>
      <c r="BW11" s="113">
        <v>77.78</v>
      </c>
      <c r="BX11" s="113">
        <v>66.67</v>
      </c>
      <c r="BY11" s="114">
        <f t="shared" si="22"/>
        <v>72.224999999999994</v>
      </c>
      <c r="BZ11" s="33">
        <f t="shared" si="23"/>
        <v>65.28</v>
      </c>
      <c r="CA11" s="25">
        <v>68.180000000000007</v>
      </c>
      <c r="CB11" s="25">
        <v>75</v>
      </c>
      <c r="CC11" s="114">
        <f t="shared" si="24"/>
        <v>71.59</v>
      </c>
      <c r="CD11" s="25">
        <v>61.36</v>
      </c>
      <c r="CE11" s="25">
        <v>50</v>
      </c>
      <c r="CF11" s="114">
        <f t="shared" si="25"/>
        <v>55.68</v>
      </c>
      <c r="CG11" s="33">
        <f t="shared" si="26"/>
        <v>63.635000000000005</v>
      </c>
      <c r="CH11" s="25">
        <v>44.92</v>
      </c>
      <c r="CI11" s="25">
        <v>56.78</v>
      </c>
      <c r="CJ11" s="28">
        <f t="shared" si="27"/>
        <v>50.85</v>
      </c>
      <c r="CK11" s="25">
        <v>77.12</v>
      </c>
      <c r="CL11" s="25">
        <v>35.590000000000003</v>
      </c>
      <c r="CM11" s="28">
        <f t="shared" si="28"/>
        <v>56.355000000000004</v>
      </c>
      <c r="CN11" s="25">
        <v>55.93</v>
      </c>
      <c r="CO11" s="25">
        <v>77.97</v>
      </c>
      <c r="CP11" s="25">
        <v>55.93</v>
      </c>
      <c r="CQ11" s="28">
        <f t="shared" si="29"/>
        <v>63.276666666666671</v>
      </c>
      <c r="CR11" s="25">
        <v>63.56</v>
      </c>
      <c r="CS11" s="25">
        <v>42.37</v>
      </c>
      <c r="CT11" s="25">
        <v>36.44</v>
      </c>
      <c r="CU11" s="28">
        <f t="shared" si="30"/>
        <v>47.456666666666671</v>
      </c>
      <c r="CV11" s="78">
        <f t="shared" si="31"/>
        <v>54.48458333333334</v>
      </c>
    </row>
    <row r="12" spans="1:100" x14ac:dyDescent="0.25">
      <c r="A12" s="20" t="s">
        <v>9</v>
      </c>
      <c r="B12" s="25">
        <v>80.489999999999995</v>
      </c>
      <c r="C12" s="25">
        <v>67.069999999999993</v>
      </c>
      <c r="D12" s="25">
        <v>50</v>
      </c>
      <c r="E12" s="25">
        <v>60.98</v>
      </c>
      <c r="F12" s="28">
        <f t="shared" si="0"/>
        <v>55.489999999999995</v>
      </c>
      <c r="G12" s="25">
        <v>48.78</v>
      </c>
      <c r="H12" s="25">
        <v>58.54</v>
      </c>
      <c r="I12" s="28">
        <f t="shared" si="1"/>
        <v>53.66</v>
      </c>
      <c r="J12" s="25">
        <v>53.66</v>
      </c>
      <c r="K12" s="25">
        <v>63.41</v>
      </c>
      <c r="L12" s="28">
        <f t="shared" si="2"/>
        <v>58.534999999999997</v>
      </c>
      <c r="M12" s="25">
        <v>60.98</v>
      </c>
      <c r="N12" s="25">
        <v>39.020000000000003</v>
      </c>
      <c r="O12" s="28">
        <f t="shared" si="3"/>
        <v>50</v>
      </c>
      <c r="P12" s="25">
        <v>65.849999999999994</v>
      </c>
      <c r="Q12" s="25">
        <v>75.61</v>
      </c>
      <c r="R12" s="25">
        <v>58.54</v>
      </c>
      <c r="S12" s="28">
        <f t="shared" si="4"/>
        <v>66.666666666666657</v>
      </c>
      <c r="T12" s="25">
        <v>56.1</v>
      </c>
      <c r="U12" s="25">
        <v>31.71</v>
      </c>
      <c r="V12" s="28">
        <f t="shared" si="5"/>
        <v>43.905000000000001</v>
      </c>
      <c r="W12" s="68">
        <f t="shared" si="6"/>
        <v>59.477083333333326</v>
      </c>
      <c r="X12" s="25">
        <v>82.5</v>
      </c>
      <c r="Y12" s="25">
        <v>71.88</v>
      </c>
      <c r="Z12" s="25">
        <v>56.88</v>
      </c>
      <c r="AA12" s="25">
        <v>55.63</v>
      </c>
      <c r="AB12" s="28">
        <f t="shared" si="7"/>
        <v>56.255000000000003</v>
      </c>
      <c r="AC12" s="25">
        <v>70</v>
      </c>
      <c r="AD12" s="25">
        <v>38.130000000000003</v>
      </c>
      <c r="AE12" s="28">
        <f t="shared" si="8"/>
        <v>54.064999999999998</v>
      </c>
      <c r="AF12" s="25">
        <v>81.25</v>
      </c>
      <c r="AG12" s="25">
        <v>50</v>
      </c>
      <c r="AH12" s="28">
        <f t="shared" si="9"/>
        <v>65.625</v>
      </c>
      <c r="AI12" s="25">
        <v>52.5</v>
      </c>
      <c r="AJ12" s="25">
        <v>41.88</v>
      </c>
      <c r="AK12" s="28">
        <f t="shared" si="10"/>
        <v>47.19</v>
      </c>
      <c r="AL12" s="25">
        <v>73.75</v>
      </c>
      <c r="AM12" s="25">
        <v>76.25</v>
      </c>
      <c r="AN12" s="25">
        <v>49.38</v>
      </c>
      <c r="AO12" s="28">
        <f t="shared" si="11"/>
        <v>66.459999999999994</v>
      </c>
      <c r="AP12" s="25">
        <v>50</v>
      </c>
      <c r="AQ12" s="25">
        <v>37.5</v>
      </c>
      <c r="AR12" s="28">
        <f t="shared" si="12"/>
        <v>43.75</v>
      </c>
      <c r="AS12" s="68">
        <f t="shared" si="13"/>
        <v>60.965624999999996</v>
      </c>
      <c r="AT12" s="25">
        <v>70.209999999999994</v>
      </c>
      <c r="AU12" s="25">
        <v>44.68</v>
      </c>
      <c r="AV12" s="25">
        <v>63.83</v>
      </c>
      <c r="AW12" s="25">
        <v>77.66</v>
      </c>
      <c r="AX12" s="28">
        <f t="shared" si="14"/>
        <v>70.745000000000005</v>
      </c>
      <c r="AY12" s="25">
        <v>60.64</v>
      </c>
      <c r="AZ12" s="25">
        <v>70.209999999999994</v>
      </c>
      <c r="BA12" s="25">
        <v>70.209999999999994</v>
      </c>
      <c r="BB12" s="28">
        <f t="shared" si="15"/>
        <v>70.209999999999994</v>
      </c>
      <c r="BC12" s="25">
        <v>65.959999999999994</v>
      </c>
      <c r="BD12" s="25">
        <v>38.299999999999997</v>
      </c>
      <c r="BE12" s="28">
        <f t="shared" si="16"/>
        <v>52.129999999999995</v>
      </c>
      <c r="BF12" s="25">
        <v>31.91</v>
      </c>
      <c r="BG12" s="25">
        <v>78.72</v>
      </c>
      <c r="BH12" s="25">
        <v>52.13</v>
      </c>
      <c r="BI12" s="25">
        <v>76.599999999999994</v>
      </c>
      <c r="BJ12" s="25">
        <v>43.62</v>
      </c>
      <c r="BK12" s="28">
        <f t="shared" si="17"/>
        <v>60.11</v>
      </c>
      <c r="BL12" s="25">
        <v>57.45</v>
      </c>
      <c r="BM12" s="25">
        <v>75.53</v>
      </c>
      <c r="BN12" s="28">
        <f t="shared" si="18"/>
        <v>66.490000000000009</v>
      </c>
      <c r="BO12" s="25">
        <v>74.47</v>
      </c>
      <c r="BP12" s="25">
        <v>85.11</v>
      </c>
      <c r="BQ12" s="28">
        <f t="shared" si="19"/>
        <v>79.789999999999992</v>
      </c>
      <c r="BR12" s="25">
        <v>55.32</v>
      </c>
      <c r="BS12" s="68">
        <f t="shared" si="20"/>
        <v>61.480416666666663</v>
      </c>
      <c r="BT12" s="113">
        <v>48.78</v>
      </c>
      <c r="BU12" s="113">
        <v>69.510000000000005</v>
      </c>
      <c r="BV12" s="114">
        <f t="shared" si="21"/>
        <v>59.145000000000003</v>
      </c>
      <c r="BW12" s="113">
        <v>70.73</v>
      </c>
      <c r="BX12" s="113">
        <v>31.71</v>
      </c>
      <c r="BY12" s="114">
        <f t="shared" si="22"/>
        <v>51.22</v>
      </c>
      <c r="BZ12" s="33">
        <f t="shared" si="23"/>
        <v>55.182500000000005</v>
      </c>
      <c r="CA12" s="25">
        <v>27.5</v>
      </c>
      <c r="CB12" s="25">
        <v>46.88</v>
      </c>
      <c r="CC12" s="114">
        <f t="shared" si="24"/>
        <v>37.19</v>
      </c>
      <c r="CD12" s="25">
        <v>68.13</v>
      </c>
      <c r="CE12" s="25">
        <v>48.75</v>
      </c>
      <c r="CF12" s="114">
        <f t="shared" si="25"/>
        <v>58.44</v>
      </c>
      <c r="CG12" s="33">
        <f t="shared" si="26"/>
        <v>47.814999999999998</v>
      </c>
      <c r="CH12" s="25">
        <v>41.49</v>
      </c>
      <c r="CI12" s="25">
        <v>42.55</v>
      </c>
      <c r="CJ12" s="28">
        <f t="shared" si="27"/>
        <v>42.019999999999996</v>
      </c>
      <c r="CK12" s="25">
        <v>72.34</v>
      </c>
      <c r="CL12" s="25">
        <v>36.17</v>
      </c>
      <c r="CM12" s="28">
        <f t="shared" si="28"/>
        <v>54.255000000000003</v>
      </c>
      <c r="CN12" s="25">
        <v>53.19</v>
      </c>
      <c r="CO12" s="25">
        <v>72.34</v>
      </c>
      <c r="CP12" s="25">
        <v>72.34</v>
      </c>
      <c r="CQ12" s="28">
        <f t="shared" si="29"/>
        <v>65.956666666666663</v>
      </c>
      <c r="CR12" s="25">
        <v>57.45</v>
      </c>
      <c r="CS12" s="25">
        <v>48.94</v>
      </c>
      <c r="CT12" s="25">
        <v>53.19</v>
      </c>
      <c r="CU12" s="28">
        <f t="shared" si="30"/>
        <v>53.193333333333328</v>
      </c>
      <c r="CV12" s="78">
        <f t="shared" si="31"/>
        <v>53.856250000000003</v>
      </c>
    </row>
    <row r="13" spans="1:100" x14ac:dyDescent="0.25">
      <c r="A13" s="20" t="s">
        <v>10</v>
      </c>
      <c r="B13" s="25">
        <v>96</v>
      </c>
      <c r="C13" s="25">
        <v>78</v>
      </c>
      <c r="D13" s="25">
        <v>64</v>
      </c>
      <c r="E13" s="25">
        <v>52</v>
      </c>
      <c r="F13" s="28">
        <f t="shared" si="0"/>
        <v>58</v>
      </c>
      <c r="G13" s="25">
        <v>76</v>
      </c>
      <c r="H13" s="25">
        <v>36</v>
      </c>
      <c r="I13" s="28">
        <f t="shared" si="1"/>
        <v>56</v>
      </c>
      <c r="J13" s="25">
        <v>52</v>
      </c>
      <c r="K13" s="25">
        <v>36</v>
      </c>
      <c r="L13" s="28">
        <f t="shared" si="2"/>
        <v>44</v>
      </c>
      <c r="M13" s="25">
        <v>48</v>
      </c>
      <c r="N13" s="25">
        <v>22</v>
      </c>
      <c r="O13" s="28">
        <f t="shared" si="3"/>
        <v>35</v>
      </c>
      <c r="P13" s="25">
        <v>76</v>
      </c>
      <c r="Q13" s="25">
        <v>72</v>
      </c>
      <c r="R13" s="25">
        <v>74</v>
      </c>
      <c r="S13" s="28">
        <f t="shared" si="4"/>
        <v>74</v>
      </c>
      <c r="T13" s="25">
        <v>64</v>
      </c>
      <c r="U13" s="25">
        <v>48</v>
      </c>
      <c r="V13" s="28">
        <f t="shared" si="5"/>
        <v>56</v>
      </c>
      <c r="W13" s="68">
        <f t="shared" si="6"/>
        <v>62.125</v>
      </c>
      <c r="X13" s="63"/>
      <c r="Y13" s="63"/>
      <c r="Z13" s="63"/>
      <c r="AA13" s="63"/>
      <c r="AB13" s="119"/>
      <c r="AC13" s="63"/>
      <c r="AD13" s="63"/>
      <c r="AE13" s="119"/>
      <c r="AF13" s="63"/>
      <c r="AG13" s="63"/>
      <c r="AH13" s="119"/>
      <c r="AI13" s="63"/>
      <c r="AJ13" s="63"/>
      <c r="AK13" s="119"/>
      <c r="AL13" s="63"/>
      <c r="AM13" s="63"/>
      <c r="AN13" s="63"/>
      <c r="AO13" s="119"/>
      <c r="AP13" s="63"/>
      <c r="AQ13" s="63"/>
      <c r="AR13" s="119"/>
      <c r="AS13" s="141"/>
      <c r="AT13" s="25">
        <v>75</v>
      </c>
      <c r="AU13" s="25">
        <v>46.43</v>
      </c>
      <c r="AV13" s="25">
        <v>48.21</v>
      </c>
      <c r="AW13" s="25">
        <v>42.86</v>
      </c>
      <c r="AX13" s="28">
        <f t="shared" si="14"/>
        <v>45.534999999999997</v>
      </c>
      <c r="AY13" s="25">
        <v>48.21</v>
      </c>
      <c r="AZ13" s="25">
        <v>75</v>
      </c>
      <c r="BA13" s="25">
        <v>60.71</v>
      </c>
      <c r="BB13" s="28">
        <f t="shared" si="15"/>
        <v>67.855000000000004</v>
      </c>
      <c r="BC13" s="25">
        <v>46.43</v>
      </c>
      <c r="BD13" s="25">
        <v>23.21</v>
      </c>
      <c r="BE13" s="28">
        <f t="shared" si="16"/>
        <v>34.82</v>
      </c>
      <c r="BF13" s="25">
        <v>46.43</v>
      </c>
      <c r="BG13" s="25">
        <v>64.290000000000006</v>
      </c>
      <c r="BH13" s="25">
        <v>51.79</v>
      </c>
      <c r="BI13" s="25">
        <v>71.430000000000007</v>
      </c>
      <c r="BJ13" s="25">
        <v>30.36</v>
      </c>
      <c r="BK13" s="28">
        <f t="shared" si="17"/>
        <v>50.895000000000003</v>
      </c>
      <c r="BL13" s="25">
        <v>57.14</v>
      </c>
      <c r="BM13" s="25">
        <v>60.71</v>
      </c>
      <c r="BN13" s="28">
        <f t="shared" si="18"/>
        <v>58.924999999999997</v>
      </c>
      <c r="BO13" s="25">
        <v>67.86</v>
      </c>
      <c r="BP13" s="25">
        <v>71.430000000000007</v>
      </c>
      <c r="BQ13" s="28">
        <f t="shared" si="19"/>
        <v>69.64500000000001</v>
      </c>
      <c r="BR13" s="25">
        <v>23.21</v>
      </c>
      <c r="BS13" s="68">
        <f t="shared" si="20"/>
        <v>54.985416666666673</v>
      </c>
      <c r="BT13" s="113">
        <v>72</v>
      </c>
      <c r="BU13" s="113">
        <v>60</v>
      </c>
      <c r="BV13" s="114">
        <f t="shared" si="21"/>
        <v>66</v>
      </c>
      <c r="BW13" s="113">
        <v>84</v>
      </c>
      <c r="BX13" s="113">
        <v>36</v>
      </c>
      <c r="BY13" s="114">
        <f t="shared" si="22"/>
        <v>60</v>
      </c>
      <c r="BZ13" s="33">
        <f t="shared" si="23"/>
        <v>63</v>
      </c>
      <c r="CA13" s="63"/>
      <c r="CB13" s="63"/>
      <c r="CC13" s="143"/>
      <c r="CD13" s="63"/>
      <c r="CE13" s="63"/>
      <c r="CF13" s="143"/>
      <c r="CG13" s="125"/>
      <c r="CH13" s="25">
        <v>51.79</v>
      </c>
      <c r="CI13" s="25">
        <v>66.069999999999993</v>
      </c>
      <c r="CJ13" s="28">
        <f t="shared" si="27"/>
        <v>58.929999999999993</v>
      </c>
      <c r="CK13" s="25">
        <v>89.29</v>
      </c>
      <c r="CL13" s="25">
        <v>71.430000000000007</v>
      </c>
      <c r="CM13" s="28">
        <f t="shared" si="28"/>
        <v>80.360000000000014</v>
      </c>
      <c r="CN13" s="25">
        <v>53.57</v>
      </c>
      <c r="CO13" s="25">
        <v>53.57</v>
      </c>
      <c r="CP13" s="25">
        <v>60.71</v>
      </c>
      <c r="CQ13" s="28">
        <f t="shared" si="29"/>
        <v>55.949999999999996</v>
      </c>
      <c r="CR13" s="25">
        <v>50</v>
      </c>
      <c r="CS13" s="25">
        <v>14.29</v>
      </c>
      <c r="CT13" s="25">
        <v>30.36</v>
      </c>
      <c r="CU13" s="28">
        <f t="shared" si="30"/>
        <v>31.549999999999997</v>
      </c>
      <c r="CV13" s="78">
        <f t="shared" si="31"/>
        <v>56.697500000000005</v>
      </c>
    </row>
    <row r="14" spans="1:100" x14ac:dyDescent="0.25">
      <c r="A14" s="20" t="s">
        <v>11</v>
      </c>
      <c r="B14" s="25">
        <v>76.92</v>
      </c>
      <c r="C14" s="25">
        <v>46.15</v>
      </c>
      <c r="D14" s="25">
        <v>65.38</v>
      </c>
      <c r="E14" s="25">
        <v>34.619999999999997</v>
      </c>
      <c r="F14" s="28">
        <f t="shared" si="0"/>
        <v>50</v>
      </c>
      <c r="G14" s="25">
        <v>80.77</v>
      </c>
      <c r="H14" s="25">
        <v>84.62</v>
      </c>
      <c r="I14" s="28">
        <f t="shared" si="1"/>
        <v>82.694999999999993</v>
      </c>
      <c r="J14" s="25">
        <v>69.23</v>
      </c>
      <c r="K14" s="25">
        <v>69.23</v>
      </c>
      <c r="L14" s="28">
        <f t="shared" si="2"/>
        <v>69.23</v>
      </c>
      <c r="M14" s="25">
        <v>76.92</v>
      </c>
      <c r="N14" s="25">
        <v>53.85</v>
      </c>
      <c r="O14" s="28">
        <f t="shared" si="3"/>
        <v>65.385000000000005</v>
      </c>
      <c r="P14" s="25">
        <v>76.92</v>
      </c>
      <c r="Q14" s="25">
        <v>53.85</v>
      </c>
      <c r="R14" s="25">
        <v>57.69</v>
      </c>
      <c r="S14" s="28">
        <f t="shared" si="4"/>
        <v>62.82</v>
      </c>
      <c r="T14" s="25">
        <v>69.23</v>
      </c>
      <c r="U14" s="25">
        <v>76.92</v>
      </c>
      <c r="V14" s="28">
        <f t="shared" si="5"/>
        <v>73.075000000000003</v>
      </c>
      <c r="W14" s="68">
        <f t="shared" si="6"/>
        <v>65.784374999999997</v>
      </c>
      <c r="X14" s="63"/>
      <c r="Y14" s="63"/>
      <c r="Z14" s="63"/>
      <c r="AA14" s="63"/>
      <c r="AB14" s="119"/>
      <c r="AC14" s="63"/>
      <c r="AD14" s="63"/>
      <c r="AE14" s="119"/>
      <c r="AF14" s="63"/>
      <c r="AG14" s="63"/>
      <c r="AH14" s="119"/>
      <c r="AI14" s="63"/>
      <c r="AJ14" s="63"/>
      <c r="AK14" s="119"/>
      <c r="AL14" s="63"/>
      <c r="AM14" s="63"/>
      <c r="AN14" s="63"/>
      <c r="AO14" s="119"/>
      <c r="AP14" s="63"/>
      <c r="AQ14" s="63"/>
      <c r="AR14" s="119"/>
      <c r="AS14" s="141"/>
      <c r="AT14" s="25">
        <v>100</v>
      </c>
      <c r="AU14" s="25">
        <v>62.5</v>
      </c>
      <c r="AV14" s="25">
        <v>71.88</v>
      </c>
      <c r="AW14" s="25">
        <v>75</v>
      </c>
      <c r="AX14" s="28">
        <f t="shared" si="14"/>
        <v>73.44</v>
      </c>
      <c r="AY14" s="25">
        <v>62.5</v>
      </c>
      <c r="AZ14" s="25">
        <v>81.25</v>
      </c>
      <c r="BA14" s="25">
        <v>81.25</v>
      </c>
      <c r="BB14" s="28">
        <f t="shared" si="15"/>
        <v>81.25</v>
      </c>
      <c r="BC14" s="25">
        <v>75</v>
      </c>
      <c r="BD14" s="25">
        <v>43.75</v>
      </c>
      <c r="BE14" s="28">
        <f t="shared" si="16"/>
        <v>59.375</v>
      </c>
      <c r="BF14" s="25">
        <v>50</v>
      </c>
      <c r="BG14" s="25">
        <v>68.75</v>
      </c>
      <c r="BH14" s="25">
        <v>62.5</v>
      </c>
      <c r="BI14" s="25">
        <v>65.63</v>
      </c>
      <c r="BJ14" s="25">
        <v>62.5</v>
      </c>
      <c r="BK14" s="28">
        <f t="shared" si="17"/>
        <v>64.064999999999998</v>
      </c>
      <c r="BL14" s="25">
        <v>75</v>
      </c>
      <c r="BM14" s="25">
        <v>71.88</v>
      </c>
      <c r="BN14" s="28">
        <f t="shared" si="18"/>
        <v>73.44</v>
      </c>
      <c r="BO14" s="25">
        <v>93.75</v>
      </c>
      <c r="BP14" s="25">
        <v>62.5</v>
      </c>
      <c r="BQ14" s="28">
        <f t="shared" si="19"/>
        <v>78.125</v>
      </c>
      <c r="BR14" s="25">
        <v>62.5</v>
      </c>
      <c r="BS14" s="68">
        <f t="shared" si="20"/>
        <v>69.662083333333342</v>
      </c>
      <c r="BT14" s="113">
        <v>57.69</v>
      </c>
      <c r="BU14" s="113">
        <v>80.77</v>
      </c>
      <c r="BV14" s="114">
        <f t="shared" si="21"/>
        <v>69.22999999999999</v>
      </c>
      <c r="BW14" s="113">
        <v>46.15</v>
      </c>
      <c r="BX14" s="113">
        <v>23.08</v>
      </c>
      <c r="BY14" s="114">
        <f t="shared" si="22"/>
        <v>34.614999999999995</v>
      </c>
      <c r="BZ14" s="33">
        <f t="shared" si="23"/>
        <v>51.922499999999992</v>
      </c>
      <c r="CA14" s="63"/>
      <c r="CB14" s="63"/>
      <c r="CC14" s="143"/>
      <c r="CD14" s="63"/>
      <c r="CE14" s="63"/>
      <c r="CF14" s="143"/>
      <c r="CG14" s="125"/>
      <c r="CH14" s="25">
        <v>40.630000000000003</v>
      </c>
      <c r="CI14" s="25">
        <v>65.63</v>
      </c>
      <c r="CJ14" s="28">
        <f t="shared" si="27"/>
        <v>53.129999999999995</v>
      </c>
      <c r="CK14" s="25">
        <v>68.75</v>
      </c>
      <c r="CL14" s="25">
        <v>68.75</v>
      </c>
      <c r="CM14" s="28">
        <f t="shared" si="28"/>
        <v>68.75</v>
      </c>
      <c r="CN14" s="25">
        <v>37.5</v>
      </c>
      <c r="CO14" s="25">
        <v>62.5</v>
      </c>
      <c r="CP14" s="25">
        <v>81.25</v>
      </c>
      <c r="CQ14" s="28">
        <f t="shared" si="29"/>
        <v>60.416666666666664</v>
      </c>
      <c r="CR14" s="25">
        <v>62.5</v>
      </c>
      <c r="CS14" s="25">
        <v>43.75</v>
      </c>
      <c r="CT14" s="25">
        <v>50</v>
      </c>
      <c r="CU14" s="28">
        <f t="shared" si="30"/>
        <v>52.083333333333336</v>
      </c>
      <c r="CV14" s="78">
        <f t="shared" si="31"/>
        <v>58.594999999999999</v>
      </c>
    </row>
    <row r="15" spans="1:100" x14ac:dyDescent="0.25">
      <c r="A15" s="20" t="s">
        <v>12</v>
      </c>
      <c r="B15" s="25">
        <v>80</v>
      </c>
      <c r="C15" s="25">
        <v>50</v>
      </c>
      <c r="D15" s="25">
        <v>40</v>
      </c>
      <c r="E15" s="25">
        <v>50</v>
      </c>
      <c r="F15" s="28">
        <f t="shared" si="0"/>
        <v>45</v>
      </c>
      <c r="G15" s="25">
        <v>100</v>
      </c>
      <c r="H15" s="25">
        <v>20</v>
      </c>
      <c r="I15" s="28">
        <f t="shared" si="1"/>
        <v>60</v>
      </c>
      <c r="J15" s="25">
        <v>40</v>
      </c>
      <c r="K15" s="25">
        <v>60</v>
      </c>
      <c r="L15" s="28">
        <f t="shared" si="2"/>
        <v>50</v>
      </c>
      <c r="M15" s="25">
        <v>80</v>
      </c>
      <c r="N15" s="25">
        <v>30</v>
      </c>
      <c r="O15" s="28">
        <f t="shared" si="3"/>
        <v>55</v>
      </c>
      <c r="P15" s="25">
        <v>100</v>
      </c>
      <c r="Q15" s="25">
        <v>100</v>
      </c>
      <c r="R15" s="25">
        <v>70</v>
      </c>
      <c r="S15" s="28">
        <f t="shared" si="4"/>
        <v>90</v>
      </c>
      <c r="T15" s="25">
        <v>40</v>
      </c>
      <c r="U15" s="25">
        <v>20</v>
      </c>
      <c r="V15" s="28">
        <f t="shared" si="5"/>
        <v>30</v>
      </c>
      <c r="W15" s="68">
        <f t="shared" si="6"/>
        <v>57.5</v>
      </c>
      <c r="X15" s="25">
        <v>87.1</v>
      </c>
      <c r="Y15" s="25">
        <v>74.19</v>
      </c>
      <c r="Z15" s="25">
        <v>69.349999999999994</v>
      </c>
      <c r="AA15" s="25">
        <v>53.23</v>
      </c>
      <c r="AB15" s="28">
        <f t="shared" si="7"/>
        <v>61.289999999999992</v>
      </c>
      <c r="AC15" s="25">
        <v>48.39</v>
      </c>
      <c r="AD15" s="25">
        <v>32.26</v>
      </c>
      <c r="AE15" s="28">
        <f t="shared" si="8"/>
        <v>40.325000000000003</v>
      </c>
      <c r="AF15" s="25">
        <v>74.19</v>
      </c>
      <c r="AG15" s="25">
        <v>19.350000000000001</v>
      </c>
      <c r="AH15" s="28">
        <f t="shared" si="9"/>
        <v>46.769999999999996</v>
      </c>
      <c r="AI15" s="25">
        <v>87.1</v>
      </c>
      <c r="AJ15" s="25">
        <v>17.739999999999998</v>
      </c>
      <c r="AK15" s="28">
        <f t="shared" si="10"/>
        <v>52.419999999999995</v>
      </c>
      <c r="AL15" s="25">
        <v>48.39</v>
      </c>
      <c r="AM15" s="25">
        <v>67.739999999999995</v>
      </c>
      <c r="AN15" s="25">
        <v>64.52</v>
      </c>
      <c r="AO15" s="28">
        <f t="shared" si="11"/>
        <v>60.216666666666661</v>
      </c>
      <c r="AP15" s="25">
        <v>67.739999999999995</v>
      </c>
      <c r="AQ15" s="25">
        <v>54.84</v>
      </c>
      <c r="AR15" s="28">
        <f t="shared" si="12"/>
        <v>61.29</v>
      </c>
      <c r="AS15" s="68">
        <f t="shared" si="13"/>
        <v>60.450208333333329</v>
      </c>
      <c r="AT15" s="25">
        <v>95.65</v>
      </c>
      <c r="AU15" s="25">
        <v>32.61</v>
      </c>
      <c r="AV15" s="25">
        <v>65.22</v>
      </c>
      <c r="AW15" s="25">
        <v>71.739999999999995</v>
      </c>
      <c r="AX15" s="28">
        <f t="shared" si="14"/>
        <v>68.47999999999999</v>
      </c>
      <c r="AY15" s="25">
        <v>82.61</v>
      </c>
      <c r="AZ15" s="25">
        <v>86.96</v>
      </c>
      <c r="BA15" s="25">
        <v>56.52</v>
      </c>
      <c r="BB15" s="28">
        <f t="shared" si="15"/>
        <v>71.739999999999995</v>
      </c>
      <c r="BC15" s="25">
        <v>65.22</v>
      </c>
      <c r="BD15" s="25">
        <v>78.260000000000005</v>
      </c>
      <c r="BE15" s="28">
        <f t="shared" si="16"/>
        <v>71.740000000000009</v>
      </c>
      <c r="BF15" s="25">
        <v>34.78</v>
      </c>
      <c r="BG15" s="25">
        <v>71.739999999999995</v>
      </c>
      <c r="BH15" s="25">
        <v>47.83</v>
      </c>
      <c r="BI15" s="25">
        <v>78.260000000000005</v>
      </c>
      <c r="BJ15" s="25">
        <v>80.430000000000007</v>
      </c>
      <c r="BK15" s="28">
        <f t="shared" si="17"/>
        <v>79.344999999999999</v>
      </c>
      <c r="BL15" s="25">
        <v>47.83</v>
      </c>
      <c r="BM15" s="25">
        <v>86.96</v>
      </c>
      <c r="BN15" s="28">
        <f t="shared" si="18"/>
        <v>67.394999999999996</v>
      </c>
      <c r="BO15" s="25">
        <v>82.61</v>
      </c>
      <c r="BP15" s="25">
        <v>73.91</v>
      </c>
      <c r="BQ15" s="28">
        <f t="shared" si="19"/>
        <v>78.259999999999991</v>
      </c>
      <c r="BR15" s="25">
        <v>71.739999999999995</v>
      </c>
      <c r="BS15" s="68">
        <f t="shared" si="20"/>
        <v>66.848333333333343</v>
      </c>
      <c r="BT15" s="113">
        <v>40</v>
      </c>
      <c r="BU15" s="113">
        <v>70</v>
      </c>
      <c r="BV15" s="114">
        <f t="shared" si="21"/>
        <v>55</v>
      </c>
      <c r="BW15" s="113">
        <v>60</v>
      </c>
      <c r="BX15" s="113">
        <v>20</v>
      </c>
      <c r="BY15" s="114">
        <f t="shared" si="22"/>
        <v>40</v>
      </c>
      <c r="BZ15" s="33">
        <f t="shared" si="23"/>
        <v>47.5</v>
      </c>
      <c r="CA15" s="25">
        <v>62.9</v>
      </c>
      <c r="CB15" s="25">
        <v>77.42</v>
      </c>
      <c r="CC15" s="114">
        <f t="shared" si="24"/>
        <v>70.16</v>
      </c>
      <c r="CD15" s="25">
        <v>77.42</v>
      </c>
      <c r="CE15" s="25">
        <v>54.84</v>
      </c>
      <c r="CF15" s="114">
        <f t="shared" si="25"/>
        <v>66.13</v>
      </c>
      <c r="CG15" s="33">
        <f t="shared" si="26"/>
        <v>68.144999999999996</v>
      </c>
      <c r="CH15" s="25">
        <v>82.61</v>
      </c>
      <c r="CI15" s="25">
        <v>63.04</v>
      </c>
      <c r="CJ15" s="28">
        <f t="shared" si="27"/>
        <v>72.825000000000003</v>
      </c>
      <c r="CK15" s="25">
        <v>71.739999999999995</v>
      </c>
      <c r="CL15" s="25">
        <v>43.48</v>
      </c>
      <c r="CM15" s="28">
        <f t="shared" si="28"/>
        <v>57.61</v>
      </c>
      <c r="CN15" s="25">
        <v>82.61</v>
      </c>
      <c r="CO15" s="25">
        <v>86.96</v>
      </c>
      <c r="CP15" s="25">
        <v>82.61</v>
      </c>
      <c r="CQ15" s="28">
        <f t="shared" si="29"/>
        <v>84.06</v>
      </c>
      <c r="CR15" s="25">
        <v>69.569999999999993</v>
      </c>
      <c r="CS15" s="25">
        <v>54.35</v>
      </c>
      <c r="CT15" s="25">
        <v>69.569999999999993</v>
      </c>
      <c r="CU15" s="28">
        <f t="shared" si="30"/>
        <v>64.496666666666655</v>
      </c>
      <c r="CV15" s="78">
        <f t="shared" si="31"/>
        <v>69.747916666666669</v>
      </c>
    </row>
    <row r="16" spans="1:100" x14ac:dyDescent="0.25">
      <c r="A16" s="20" t="s">
        <v>13</v>
      </c>
      <c r="B16" s="25">
        <v>33.33</v>
      </c>
      <c r="C16" s="25">
        <v>16.670000000000002</v>
      </c>
      <c r="D16" s="25">
        <v>33.33</v>
      </c>
      <c r="E16" s="25">
        <v>33.33</v>
      </c>
      <c r="F16" s="28">
        <f t="shared" si="0"/>
        <v>33.33</v>
      </c>
      <c r="G16" s="25">
        <v>66.67</v>
      </c>
      <c r="H16" s="25">
        <v>16.670000000000002</v>
      </c>
      <c r="I16" s="28">
        <f t="shared" si="1"/>
        <v>41.67</v>
      </c>
      <c r="J16" s="25">
        <v>33.33</v>
      </c>
      <c r="K16" s="25">
        <v>66.67</v>
      </c>
      <c r="L16" s="28">
        <f t="shared" si="2"/>
        <v>50</v>
      </c>
      <c r="M16" s="25">
        <v>33.33</v>
      </c>
      <c r="N16" s="25">
        <v>66.67</v>
      </c>
      <c r="O16" s="28">
        <f t="shared" si="3"/>
        <v>50</v>
      </c>
      <c r="P16" s="25">
        <v>66.67</v>
      </c>
      <c r="Q16" s="25">
        <v>33.33</v>
      </c>
      <c r="R16" s="25">
        <v>50</v>
      </c>
      <c r="S16" s="28">
        <f t="shared" si="4"/>
        <v>50</v>
      </c>
      <c r="T16" s="25">
        <v>33.33</v>
      </c>
      <c r="U16" s="25">
        <v>33.33</v>
      </c>
      <c r="V16" s="28">
        <f t="shared" si="5"/>
        <v>33.33</v>
      </c>
      <c r="W16" s="68">
        <f t="shared" si="6"/>
        <v>38.541249999999998</v>
      </c>
      <c r="X16" s="63"/>
      <c r="Y16" s="63"/>
      <c r="Z16" s="63"/>
      <c r="AA16" s="63"/>
      <c r="AB16" s="119"/>
      <c r="AC16" s="63"/>
      <c r="AD16" s="63"/>
      <c r="AE16" s="119"/>
      <c r="AF16" s="63"/>
      <c r="AG16" s="63"/>
      <c r="AH16" s="119"/>
      <c r="AI16" s="63"/>
      <c r="AJ16" s="63"/>
      <c r="AK16" s="119"/>
      <c r="AL16" s="63"/>
      <c r="AM16" s="63"/>
      <c r="AN16" s="63"/>
      <c r="AO16" s="119"/>
      <c r="AP16" s="63"/>
      <c r="AQ16" s="63"/>
      <c r="AR16" s="119"/>
      <c r="AS16" s="141"/>
      <c r="AT16" s="25">
        <v>70</v>
      </c>
      <c r="AU16" s="25">
        <v>60</v>
      </c>
      <c r="AV16" s="25">
        <v>40</v>
      </c>
      <c r="AW16" s="25">
        <v>25</v>
      </c>
      <c r="AX16" s="28">
        <f t="shared" si="14"/>
        <v>32.5</v>
      </c>
      <c r="AY16" s="25">
        <v>55</v>
      </c>
      <c r="AZ16" s="25">
        <v>30</v>
      </c>
      <c r="BA16" s="25">
        <v>50</v>
      </c>
      <c r="BB16" s="28">
        <f t="shared" si="15"/>
        <v>40</v>
      </c>
      <c r="BC16" s="25">
        <v>70</v>
      </c>
      <c r="BD16" s="25">
        <v>10</v>
      </c>
      <c r="BE16" s="28">
        <f t="shared" si="16"/>
        <v>40</v>
      </c>
      <c r="BF16" s="25">
        <v>35</v>
      </c>
      <c r="BG16" s="25">
        <v>60</v>
      </c>
      <c r="BH16" s="25">
        <v>55</v>
      </c>
      <c r="BI16" s="25">
        <v>95</v>
      </c>
      <c r="BJ16" s="25">
        <v>15</v>
      </c>
      <c r="BK16" s="28">
        <f t="shared" si="17"/>
        <v>55</v>
      </c>
      <c r="BL16" s="25">
        <v>10</v>
      </c>
      <c r="BM16" s="25">
        <v>75</v>
      </c>
      <c r="BN16" s="28">
        <f t="shared" si="18"/>
        <v>42.5</v>
      </c>
      <c r="BO16" s="25">
        <v>60</v>
      </c>
      <c r="BP16" s="25">
        <v>50</v>
      </c>
      <c r="BQ16" s="28">
        <f t="shared" si="19"/>
        <v>55</v>
      </c>
      <c r="BR16" s="25">
        <v>0</v>
      </c>
      <c r="BS16" s="68">
        <f t="shared" si="20"/>
        <v>50</v>
      </c>
      <c r="BT16" s="113">
        <v>0</v>
      </c>
      <c r="BU16" s="113">
        <v>50</v>
      </c>
      <c r="BV16" s="114">
        <f t="shared" si="21"/>
        <v>25</v>
      </c>
      <c r="BW16" s="113">
        <v>50</v>
      </c>
      <c r="BX16" s="113">
        <v>33.33</v>
      </c>
      <c r="BY16" s="114">
        <f t="shared" si="22"/>
        <v>41.664999999999999</v>
      </c>
      <c r="BZ16" s="33">
        <f t="shared" si="23"/>
        <v>33.332499999999996</v>
      </c>
      <c r="CA16" s="63"/>
      <c r="CB16" s="63"/>
      <c r="CC16" s="143"/>
      <c r="CD16" s="63"/>
      <c r="CE16" s="63"/>
      <c r="CF16" s="143"/>
      <c r="CG16" s="125"/>
      <c r="CH16" s="25">
        <v>20</v>
      </c>
      <c r="CI16" s="25">
        <v>35</v>
      </c>
      <c r="CJ16" s="28">
        <f t="shared" si="27"/>
        <v>27.5</v>
      </c>
      <c r="CK16" s="25">
        <v>55</v>
      </c>
      <c r="CL16" s="25">
        <v>80</v>
      </c>
      <c r="CM16" s="28">
        <f t="shared" si="28"/>
        <v>67.5</v>
      </c>
      <c r="CN16" s="25">
        <v>30</v>
      </c>
      <c r="CO16" s="25">
        <v>40</v>
      </c>
      <c r="CP16" s="25">
        <v>30</v>
      </c>
      <c r="CQ16" s="28">
        <f t="shared" si="29"/>
        <v>33.333333333333336</v>
      </c>
      <c r="CR16" s="25">
        <v>70</v>
      </c>
      <c r="CS16" s="25">
        <v>5</v>
      </c>
      <c r="CT16" s="25">
        <v>15</v>
      </c>
      <c r="CU16" s="28">
        <f t="shared" si="30"/>
        <v>30</v>
      </c>
      <c r="CV16" s="78">
        <f t="shared" si="31"/>
        <v>39.583333333333336</v>
      </c>
    </row>
    <row r="17" spans="1:100" x14ac:dyDescent="0.25">
      <c r="A17" s="20" t="s">
        <v>14</v>
      </c>
      <c r="B17" s="25">
        <v>50</v>
      </c>
      <c r="C17" s="25">
        <v>50</v>
      </c>
      <c r="D17" s="25">
        <v>25</v>
      </c>
      <c r="E17" s="25">
        <v>75</v>
      </c>
      <c r="F17" s="28">
        <f t="shared" si="0"/>
        <v>50</v>
      </c>
      <c r="G17" s="25">
        <v>100</v>
      </c>
      <c r="H17" s="25">
        <v>25</v>
      </c>
      <c r="I17" s="28">
        <f t="shared" si="1"/>
        <v>62.5</v>
      </c>
      <c r="J17" s="25">
        <v>100</v>
      </c>
      <c r="K17" s="25">
        <v>50</v>
      </c>
      <c r="L17" s="28">
        <f t="shared" si="2"/>
        <v>75</v>
      </c>
      <c r="M17" s="25">
        <v>50</v>
      </c>
      <c r="N17" s="25">
        <v>100</v>
      </c>
      <c r="O17" s="28">
        <f t="shared" si="3"/>
        <v>75</v>
      </c>
      <c r="P17" s="25">
        <v>0</v>
      </c>
      <c r="Q17" s="25">
        <v>100</v>
      </c>
      <c r="R17" s="25">
        <v>50</v>
      </c>
      <c r="S17" s="28">
        <f t="shared" si="4"/>
        <v>50</v>
      </c>
      <c r="T17" s="25">
        <v>0</v>
      </c>
      <c r="U17" s="25">
        <v>100</v>
      </c>
      <c r="V17" s="28">
        <f t="shared" si="5"/>
        <v>50</v>
      </c>
      <c r="W17" s="68">
        <f t="shared" si="6"/>
        <v>57.8125</v>
      </c>
      <c r="X17" s="25">
        <v>87.8</v>
      </c>
      <c r="Y17" s="25">
        <v>63.41</v>
      </c>
      <c r="Z17" s="25">
        <v>78.05</v>
      </c>
      <c r="AA17" s="25">
        <v>74.39</v>
      </c>
      <c r="AB17" s="28">
        <f t="shared" si="7"/>
        <v>76.22</v>
      </c>
      <c r="AC17" s="25">
        <v>76.83</v>
      </c>
      <c r="AD17" s="25">
        <v>39.020000000000003</v>
      </c>
      <c r="AE17" s="28">
        <f t="shared" si="8"/>
        <v>57.924999999999997</v>
      </c>
      <c r="AF17" s="25">
        <v>80.489999999999995</v>
      </c>
      <c r="AG17" s="25">
        <v>51.22</v>
      </c>
      <c r="AH17" s="28">
        <f t="shared" si="9"/>
        <v>65.85499999999999</v>
      </c>
      <c r="AI17" s="25">
        <v>63.41</v>
      </c>
      <c r="AJ17" s="25">
        <v>37.799999999999997</v>
      </c>
      <c r="AK17" s="28">
        <f t="shared" si="10"/>
        <v>50.604999999999997</v>
      </c>
      <c r="AL17" s="25">
        <v>68.290000000000006</v>
      </c>
      <c r="AM17" s="25">
        <v>43.9</v>
      </c>
      <c r="AN17" s="25">
        <v>89.02</v>
      </c>
      <c r="AO17" s="28">
        <f t="shared" si="11"/>
        <v>67.069999999999993</v>
      </c>
      <c r="AP17" s="25">
        <v>43.9</v>
      </c>
      <c r="AQ17" s="25">
        <v>68.290000000000006</v>
      </c>
      <c r="AR17" s="28">
        <f t="shared" si="12"/>
        <v>56.094999999999999</v>
      </c>
      <c r="AS17" s="68">
        <f t="shared" si="13"/>
        <v>65.622499999999988</v>
      </c>
      <c r="AT17" s="25">
        <v>80</v>
      </c>
      <c r="AU17" s="25">
        <v>46</v>
      </c>
      <c r="AV17" s="25">
        <v>53</v>
      </c>
      <c r="AW17" s="25">
        <v>46</v>
      </c>
      <c r="AX17" s="28">
        <f t="shared" si="14"/>
        <v>49.5</v>
      </c>
      <c r="AY17" s="25">
        <v>48</v>
      </c>
      <c r="AZ17" s="25">
        <v>70</v>
      </c>
      <c r="BA17" s="25">
        <v>80</v>
      </c>
      <c r="BB17" s="28">
        <f t="shared" si="15"/>
        <v>75</v>
      </c>
      <c r="BC17" s="25">
        <v>56</v>
      </c>
      <c r="BD17" s="25">
        <v>48</v>
      </c>
      <c r="BE17" s="28">
        <f t="shared" si="16"/>
        <v>52</v>
      </c>
      <c r="BF17" s="25">
        <v>32</v>
      </c>
      <c r="BG17" s="25">
        <v>63</v>
      </c>
      <c r="BH17" s="25">
        <v>50</v>
      </c>
      <c r="BI17" s="25">
        <v>60</v>
      </c>
      <c r="BJ17" s="25">
        <v>54</v>
      </c>
      <c r="BK17" s="28">
        <f t="shared" si="17"/>
        <v>57</v>
      </c>
      <c r="BL17" s="25">
        <v>68</v>
      </c>
      <c r="BM17" s="25">
        <v>71</v>
      </c>
      <c r="BN17" s="28">
        <f t="shared" si="18"/>
        <v>69.5</v>
      </c>
      <c r="BO17" s="25">
        <v>60</v>
      </c>
      <c r="BP17" s="25">
        <v>56</v>
      </c>
      <c r="BQ17" s="28">
        <f t="shared" si="19"/>
        <v>58</v>
      </c>
      <c r="BR17" s="25">
        <v>39</v>
      </c>
      <c r="BS17" s="68">
        <f t="shared" si="20"/>
        <v>56.666666666666664</v>
      </c>
      <c r="BT17" s="113">
        <v>25</v>
      </c>
      <c r="BU17" s="113">
        <v>100</v>
      </c>
      <c r="BV17" s="114">
        <f t="shared" si="21"/>
        <v>62.5</v>
      </c>
      <c r="BW17" s="113">
        <v>50</v>
      </c>
      <c r="BX17" s="113">
        <v>100</v>
      </c>
      <c r="BY17" s="114">
        <f t="shared" si="22"/>
        <v>75</v>
      </c>
      <c r="BZ17" s="33">
        <f t="shared" si="23"/>
        <v>68.75</v>
      </c>
      <c r="CA17" s="25">
        <v>71.95</v>
      </c>
      <c r="CB17" s="25">
        <v>75.61</v>
      </c>
      <c r="CC17" s="114">
        <f t="shared" si="24"/>
        <v>73.78</v>
      </c>
      <c r="CD17" s="25">
        <v>70.73</v>
      </c>
      <c r="CE17" s="25">
        <v>31.71</v>
      </c>
      <c r="CF17" s="114">
        <f t="shared" si="25"/>
        <v>51.22</v>
      </c>
      <c r="CG17" s="33">
        <f t="shared" si="26"/>
        <v>62.5</v>
      </c>
      <c r="CH17" s="25">
        <v>46</v>
      </c>
      <c r="CI17" s="25">
        <v>55</v>
      </c>
      <c r="CJ17" s="28">
        <f t="shared" si="27"/>
        <v>50.5</v>
      </c>
      <c r="CK17" s="25">
        <v>76</v>
      </c>
      <c r="CL17" s="25">
        <v>36</v>
      </c>
      <c r="CM17" s="28">
        <f t="shared" si="28"/>
        <v>56</v>
      </c>
      <c r="CN17" s="25">
        <v>54</v>
      </c>
      <c r="CO17" s="25">
        <v>50</v>
      </c>
      <c r="CP17" s="25">
        <v>84</v>
      </c>
      <c r="CQ17" s="28">
        <f t="shared" si="29"/>
        <v>62.666666666666664</v>
      </c>
      <c r="CR17" s="25">
        <v>48</v>
      </c>
      <c r="CS17" s="25">
        <v>36</v>
      </c>
      <c r="CT17" s="25">
        <v>43</v>
      </c>
      <c r="CU17" s="28">
        <f t="shared" si="30"/>
        <v>42.333333333333336</v>
      </c>
      <c r="CV17" s="78">
        <f t="shared" si="31"/>
        <v>52.875</v>
      </c>
    </row>
    <row r="18" spans="1:100" x14ac:dyDescent="0.25">
      <c r="A18" s="20" t="s">
        <v>15</v>
      </c>
      <c r="B18" s="25">
        <v>89.06</v>
      </c>
      <c r="C18" s="25">
        <v>41.41</v>
      </c>
      <c r="D18" s="25">
        <v>66.41</v>
      </c>
      <c r="E18" s="25">
        <v>38.28</v>
      </c>
      <c r="F18" s="28">
        <f t="shared" si="0"/>
        <v>52.344999999999999</v>
      </c>
      <c r="G18" s="25">
        <v>89.84</v>
      </c>
      <c r="H18" s="25">
        <v>30.47</v>
      </c>
      <c r="I18" s="28">
        <f t="shared" si="1"/>
        <v>60.155000000000001</v>
      </c>
      <c r="J18" s="25">
        <v>85.94</v>
      </c>
      <c r="K18" s="25">
        <v>60.94</v>
      </c>
      <c r="L18" s="28">
        <f t="shared" si="2"/>
        <v>73.44</v>
      </c>
      <c r="M18" s="25">
        <v>62.5</v>
      </c>
      <c r="N18" s="25">
        <v>50.78</v>
      </c>
      <c r="O18" s="28">
        <f t="shared" si="3"/>
        <v>56.64</v>
      </c>
      <c r="P18" s="25">
        <v>34.380000000000003</v>
      </c>
      <c r="Q18" s="25">
        <v>3.13</v>
      </c>
      <c r="R18" s="25">
        <v>66.41</v>
      </c>
      <c r="S18" s="28">
        <f t="shared" si="4"/>
        <v>34.64</v>
      </c>
      <c r="T18" s="25">
        <v>43.75</v>
      </c>
      <c r="U18" s="25">
        <v>48.44</v>
      </c>
      <c r="V18" s="28">
        <f t="shared" si="5"/>
        <v>46.094999999999999</v>
      </c>
      <c r="W18" s="68">
        <f t="shared" si="6"/>
        <v>56.723124999999996</v>
      </c>
      <c r="X18" s="25">
        <v>90.7</v>
      </c>
      <c r="Y18" s="25">
        <v>63.95</v>
      </c>
      <c r="Z18" s="25">
        <v>69.77</v>
      </c>
      <c r="AA18" s="25">
        <v>33.72</v>
      </c>
      <c r="AB18" s="28">
        <f t="shared" si="7"/>
        <v>51.744999999999997</v>
      </c>
      <c r="AC18" s="25">
        <v>69.77</v>
      </c>
      <c r="AD18" s="25">
        <v>41.86</v>
      </c>
      <c r="AE18" s="28">
        <f t="shared" si="8"/>
        <v>55.814999999999998</v>
      </c>
      <c r="AF18" s="25">
        <v>79.069999999999993</v>
      </c>
      <c r="AG18" s="25">
        <v>86.05</v>
      </c>
      <c r="AH18" s="28">
        <f t="shared" si="9"/>
        <v>82.56</v>
      </c>
      <c r="AI18" s="25">
        <v>67.44</v>
      </c>
      <c r="AJ18" s="25">
        <v>44.19</v>
      </c>
      <c r="AK18" s="28">
        <f t="shared" si="10"/>
        <v>55.814999999999998</v>
      </c>
      <c r="AL18" s="25">
        <v>34.880000000000003</v>
      </c>
      <c r="AM18" s="25">
        <v>65.12</v>
      </c>
      <c r="AN18" s="25">
        <v>62.79</v>
      </c>
      <c r="AO18" s="28">
        <f t="shared" si="11"/>
        <v>54.263333333333328</v>
      </c>
      <c r="AP18" s="25">
        <v>79.069999999999993</v>
      </c>
      <c r="AQ18" s="25">
        <v>60.47</v>
      </c>
      <c r="AR18" s="28">
        <f t="shared" si="12"/>
        <v>69.77</v>
      </c>
      <c r="AS18" s="68">
        <f t="shared" si="13"/>
        <v>65.577291666666667</v>
      </c>
      <c r="AT18" s="25">
        <v>75.86</v>
      </c>
      <c r="AU18" s="25">
        <v>51.72</v>
      </c>
      <c r="AV18" s="25">
        <v>48.28</v>
      </c>
      <c r="AW18" s="25">
        <v>52.59</v>
      </c>
      <c r="AX18" s="28">
        <f t="shared" si="14"/>
        <v>50.435000000000002</v>
      </c>
      <c r="AY18" s="25">
        <v>44.83</v>
      </c>
      <c r="AZ18" s="25">
        <v>72.41</v>
      </c>
      <c r="BA18" s="25">
        <v>72.41</v>
      </c>
      <c r="BB18" s="28">
        <f t="shared" si="15"/>
        <v>72.41</v>
      </c>
      <c r="BC18" s="25">
        <v>62.07</v>
      </c>
      <c r="BD18" s="25">
        <v>29.31</v>
      </c>
      <c r="BE18" s="28">
        <f t="shared" si="16"/>
        <v>45.69</v>
      </c>
      <c r="BF18" s="25">
        <v>13.79</v>
      </c>
      <c r="BG18" s="25">
        <v>68.97</v>
      </c>
      <c r="BH18" s="25">
        <v>54.31</v>
      </c>
      <c r="BI18" s="25">
        <v>81.03</v>
      </c>
      <c r="BJ18" s="25">
        <v>62.93</v>
      </c>
      <c r="BK18" s="28">
        <f t="shared" si="17"/>
        <v>71.98</v>
      </c>
      <c r="BL18" s="25">
        <v>62.07</v>
      </c>
      <c r="BM18" s="25">
        <v>69.83</v>
      </c>
      <c r="BN18" s="28">
        <f t="shared" si="18"/>
        <v>65.95</v>
      </c>
      <c r="BO18" s="25">
        <v>81.03</v>
      </c>
      <c r="BP18" s="25">
        <v>68.97</v>
      </c>
      <c r="BQ18" s="28">
        <f t="shared" si="19"/>
        <v>75</v>
      </c>
      <c r="BR18" s="25">
        <v>56.9</v>
      </c>
      <c r="BS18" s="68">
        <f t="shared" si="20"/>
        <v>57.578750000000007</v>
      </c>
      <c r="BT18" s="113">
        <v>36.72</v>
      </c>
      <c r="BU18" s="113">
        <v>49.22</v>
      </c>
      <c r="BV18" s="114">
        <f t="shared" si="21"/>
        <v>42.97</v>
      </c>
      <c r="BW18" s="113">
        <v>68.75</v>
      </c>
      <c r="BX18" s="113">
        <v>43.75</v>
      </c>
      <c r="BY18" s="114">
        <f t="shared" si="22"/>
        <v>56.25</v>
      </c>
      <c r="BZ18" s="33">
        <f t="shared" si="23"/>
        <v>49.61</v>
      </c>
      <c r="CA18" s="25">
        <v>56.98</v>
      </c>
      <c r="CB18" s="25">
        <v>52.33</v>
      </c>
      <c r="CC18" s="114">
        <f t="shared" si="24"/>
        <v>54.655000000000001</v>
      </c>
      <c r="CD18" s="25">
        <v>51.16</v>
      </c>
      <c r="CE18" s="25">
        <v>30.23</v>
      </c>
      <c r="CF18" s="114">
        <f t="shared" si="25"/>
        <v>40.695</v>
      </c>
      <c r="CG18" s="33">
        <f t="shared" si="26"/>
        <v>47.674999999999997</v>
      </c>
      <c r="CH18" s="25">
        <v>39.659999999999997</v>
      </c>
      <c r="CI18" s="25">
        <v>66.38</v>
      </c>
      <c r="CJ18" s="28">
        <f t="shared" si="27"/>
        <v>53.019999999999996</v>
      </c>
      <c r="CK18" s="25">
        <v>80.17</v>
      </c>
      <c r="CL18" s="25">
        <v>43.1</v>
      </c>
      <c r="CM18" s="28">
        <f t="shared" si="28"/>
        <v>61.635000000000005</v>
      </c>
      <c r="CN18" s="25">
        <v>53.45</v>
      </c>
      <c r="CO18" s="25">
        <v>62.07</v>
      </c>
      <c r="CP18" s="25">
        <v>75.86</v>
      </c>
      <c r="CQ18" s="28">
        <f t="shared" si="29"/>
        <v>63.793333333333329</v>
      </c>
      <c r="CR18" s="25">
        <v>62.93</v>
      </c>
      <c r="CS18" s="25">
        <v>37.93</v>
      </c>
      <c r="CT18" s="25">
        <v>44.83</v>
      </c>
      <c r="CU18" s="28">
        <f t="shared" si="30"/>
        <v>48.563333333333333</v>
      </c>
      <c r="CV18" s="78">
        <f t="shared" si="31"/>
        <v>56.752916666666664</v>
      </c>
    </row>
    <row r="19" spans="1:100" x14ac:dyDescent="0.25">
      <c r="A19" s="20" t="s">
        <v>16</v>
      </c>
      <c r="B19" s="25">
        <v>80</v>
      </c>
      <c r="C19" s="25">
        <v>70</v>
      </c>
      <c r="D19" s="25">
        <v>75</v>
      </c>
      <c r="E19" s="25">
        <v>35</v>
      </c>
      <c r="F19" s="28">
        <f t="shared" si="0"/>
        <v>55</v>
      </c>
      <c r="G19" s="25">
        <v>75</v>
      </c>
      <c r="H19" s="25">
        <v>40</v>
      </c>
      <c r="I19" s="28">
        <f t="shared" si="1"/>
        <v>57.5</v>
      </c>
      <c r="J19" s="25">
        <v>70</v>
      </c>
      <c r="K19" s="25">
        <v>50</v>
      </c>
      <c r="L19" s="28">
        <f t="shared" si="2"/>
        <v>60</v>
      </c>
      <c r="M19" s="25">
        <v>90</v>
      </c>
      <c r="N19" s="25">
        <v>35</v>
      </c>
      <c r="O19" s="28">
        <f t="shared" si="3"/>
        <v>62.5</v>
      </c>
      <c r="P19" s="25">
        <v>50</v>
      </c>
      <c r="Q19" s="25">
        <v>70</v>
      </c>
      <c r="R19" s="25">
        <v>50</v>
      </c>
      <c r="S19" s="28">
        <f t="shared" si="4"/>
        <v>56.666666666666664</v>
      </c>
      <c r="T19" s="25">
        <v>30</v>
      </c>
      <c r="U19" s="25">
        <v>40</v>
      </c>
      <c r="V19" s="28">
        <f t="shared" si="5"/>
        <v>35</v>
      </c>
      <c r="W19" s="68">
        <f t="shared" si="6"/>
        <v>59.583333333333336</v>
      </c>
      <c r="X19" s="25">
        <v>70.59</v>
      </c>
      <c r="Y19" s="25">
        <v>52.94</v>
      </c>
      <c r="Z19" s="25">
        <v>67.650000000000006</v>
      </c>
      <c r="AA19" s="25">
        <v>61.76</v>
      </c>
      <c r="AB19" s="28">
        <f t="shared" si="7"/>
        <v>64.704999999999998</v>
      </c>
      <c r="AC19" s="25">
        <v>83.82</v>
      </c>
      <c r="AD19" s="25">
        <v>48.53</v>
      </c>
      <c r="AE19" s="28">
        <f t="shared" si="8"/>
        <v>66.174999999999997</v>
      </c>
      <c r="AF19" s="25">
        <v>58.82</v>
      </c>
      <c r="AG19" s="25">
        <v>50</v>
      </c>
      <c r="AH19" s="28">
        <f t="shared" si="9"/>
        <v>54.41</v>
      </c>
      <c r="AI19" s="25">
        <v>73.53</v>
      </c>
      <c r="AJ19" s="25">
        <v>41.18</v>
      </c>
      <c r="AK19" s="28">
        <f t="shared" si="10"/>
        <v>57.355000000000004</v>
      </c>
      <c r="AL19" s="25">
        <v>44.12</v>
      </c>
      <c r="AM19" s="25">
        <v>52.94</v>
      </c>
      <c r="AN19" s="25">
        <v>63.24</v>
      </c>
      <c r="AO19" s="28">
        <f t="shared" si="11"/>
        <v>53.433333333333337</v>
      </c>
      <c r="AP19" s="25">
        <v>58.82</v>
      </c>
      <c r="AQ19" s="25">
        <v>35.29</v>
      </c>
      <c r="AR19" s="28">
        <f t="shared" si="12"/>
        <v>47.055</v>
      </c>
      <c r="AS19" s="68">
        <f t="shared" si="13"/>
        <v>58.332916666666677</v>
      </c>
      <c r="AT19" s="25">
        <v>80</v>
      </c>
      <c r="AU19" s="25">
        <v>30</v>
      </c>
      <c r="AV19" s="25">
        <v>90</v>
      </c>
      <c r="AW19" s="25">
        <v>60</v>
      </c>
      <c r="AX19" s="28">
        <f t="shared" si="14"/>
        <v>75</v>
      </c>
      <c r="AY19" s="25">
        <v>50</v>
      </c>
      <c r="AZ19" s="25">
        <v>50</v>
      </c>
      <c r="BA19" s="25">
        <v>60</v>
      </c>
      <c r="BB19" s="28">
        <f t="shared" si="15"/>
        <v>55</v>
      </c>
      <c r="BC19" s="25">
        <v>30</v>
      </c>
      <c r="BD19" s="25">
        <v>15</v>
      </c>
      <c r="BE19" s="28">
        <f t="shared" si="16"/>
        <v>22.5</v>
      </c>
      <c r="BF19" s="25">
        <v>0</v>
      </c>
      <c r="BG19" s="25">
        <v>75</v>
      </c>
      <c r="BH19" s="25">
        <v>35</v>
      </c>
      <c r="BI19" s="25">
        <v>95</v>
      </c>
      <c r="BJ19" s="25">
        <v>50</v>
      </c>
      <c r="BK19" s="28">
        <f t="shared" si="17"/>
        <v>72.5</v>
      </c>
      <c r="BL19" s="25">
        <v>30</v>
      </c>
      <c r="BM19" s="25">
        <v>55</v>
      </c>
      <c r="BN19" s="28">
        <f t="shared" si="18"/>
        <v>42.5</v>
      </c>
      <c r="BO19" s="25">
        <v>80</v>
      </c>
      <c r="BP19" s="25">
        <v>40</v>
      </c>
      <c r="BQ19" s="28">
        <f t="shared" si="19"/>
        <v>60</v>
      </c>
      <c r="BR19" s="25">
        <v>5</v>
      </c>
      <c r="BS19" s="68">
        <f t="shared" si="20"/>
        <v>49.791666666666664</v>
      </c>
      <c r="BT19" s="113">
        <v>55</v>
      </c>
      <c r="BU19" s="113">
        <v>85</v>
      </c>
      <c r="BV19" s="114">
        <f t="shared" si="21"/>
        <v>70</v>
      </c>
      <c r="BW19" s="113">
        <v>90</v>
      </c>
      <c r="BX19" s="113">
        <v>30</v>
      </c>
      <c r="BY19" s="114">
        <f t="shared" si="22"/>
        <v>60</v>
      </c>
      <c r="BZ19" s="33">
        <f t="shared" si="23"/>
        <v>65</v>
      </c>
      <c r="CA19" s="25">
        <v>26.47</v>
      </c>
      <c r="CB19" s="25">
        <v>36.76</v>
      </c>
      <c r="CC19" s="114">
        <f t="shared" si="24"/>
        <v>31.614999999999998</v>
      </c>
      <c r="CD19" s="25">
        <v>70.59</v>
      </c>
      <c r="CE19" s="25">
        <v>52.94</v>
      </c>
      <c r="CF19" s="114">
        <f t="shared" si="25"/>
        <v>61.765000000000001</v>
      </c>
      <c r="CG19" s="33">
        <f t="shared" si="26"/>
        <v>46.69</v>
      </c>
      <c r="CH19" s="25">
        <v>30</v>
      </c>
      <c r="CI19" s="25">
        <v>25</v>
      </c>
      <c r="CJ19" s="28">
        <f t="shared" si="27"/>
        <v>27.5</v>
      </c>
      <c r="CK19" s="25">
        <v>55</v>
      </c>
      <c r="CL19" s="25">
        <v>60</v>
      </c>
      <c r="CM19" s="28">
        <f t="shared" si="28"/>
        <v>57.5</v>
      </c>
      <c r="CN19" s="25">
        <v>70</v>
      </c>
      <c r="CO19" s="25">
        <v>80</v>
      </c>
      <c r="CP19" s="25">
        <v>100</v>
      </c>
      <c r="CQ19" s="28">
        <f t="shared" si="29"/>
        <v>83.333333333333329</v>
      </c>
      <c r="CR19" s="25">
        <v>65</v>
      </c>
      <c r="CS19" s="25">
        <v>10</v>
      </c>
      <c r="CT19" s="25">
        <v>25</v>
      </c>
      <c r="CU19" s="28">
        <f t="shared" si="30"/>
        <v>33.333333333333336</v>
      </c>
      <c r="CV19" s="78">
        <f t="shared" si="31"/>
        <v>50.416666666666664</v>
      </c>
    </row>
    <row r="20" spans="1:100" x14ac:dyDescent="0.25">
      <c r="A20" s="20" t="s">
        <v>17</v>
      </c>
      <c r="B20" s="25">
        <v>85.23</v>
      </c>
      <c r="C20" s="25">
        <v>63.07</v>
      </c>
      <c r="D20" s="25">
        <v>53.41</v>
      </c>
      <c r="E20" s="25">
        <v>44.89</v>
      </c>
      <c r="F20" s="28">
        <f t="shared" si="0"/>
        <v>49.15</v>
      </c>
      <c r="G20" s="25">
        <v>59.66</v>
      </c>
      <c r="H20" s="25">
        <v>39.770000000000003</v>
      </c>
      <c r="I20" s="28">
        <f t="shared" si="1"/>
        <v>49.715000000000003</v>
      </c>
      <c r="J20" s="25">
        <v>72.73</v>
      </c>
      <c r="K20" s="25">
        <v>65.91</v>
      </c>
      <c r="L20" s="28">
        <f t="shared" si="2"/>
        <v>69.319999999999993</v>
      </c>
      <c r="M20" s="25">
        <v>59.09</v>
      </c>
      <c r="N20" s="25">
        <v>31.25</v>
      </c>
      <c r="O20" s="28">
        <f t="shared" si="3"/>
        <v>45.17</v>
      </c>
      <c r="P20" s="25">
        <v>59.09</v>
      </c>
      <c r="Q20" s="25">
        <v>52.27</v>
      </c>
      <c r="R20" s="25">
        <v>44.32</v>
      </c>
      <c r="S20" s="28">
        <f t="shared" si="4"/>
        <v>51.893333333333338</v>
      </c>
      <c r="T20" s="25">
        <v>54.55</v>
      </c>
      <c r="U20" s="25">
        <v>46.59</v>
      </c>
      <c r="V20" s="28">
        <f t="shared" si="5"/>
        <v>50.57</v>
      </c>
      <c r="W20" s="68">
        <f t="shared" si="6"/>
        <v>58.014791666666667</v>
      </c>
      <c r="X20" s="25">
        <v>82</v>
      </c>
      <c r="Y20" s="25">
        <v>72</v>
      </c>
      <c r="Z20" s="25">
        <v>59</v>
      </c>
      <c r="AA20" s="25">
        <v>53</v>
      </c>
      <c r="AB20" s="28">
        <f t="shared" si="7"/>
        <v>56</v>
      </c>
      <c r="AC20" s="25">
        <v>60</v>
      </c>
      <c r="AD20" s="25">
        <v>37</v>
      </c>
      <c r="AE20" s="28">
        <f t="shared" si="8"/>
        <v>48.5</v>
      </c>
      <c r="AF20" s="25">
        <v>74</v>
      </c>
      <c r="AG20" s="25">
        <v>72</v>
      </c>
      <c r="AH20" s="28">
        <f t="shared" si="9"/>
        <v>73</v>
      </c>
      <c r="AI20" s="25">
        <v>64</v>
      </c>
      <c r="AJ20" s="25">
        <v>20</v>
      </c>
      <c r="AK20" s="28">
        <f t="shared" si="10"/>
        <v>42</v>
      </c>
      <c r="AL20" s="25">
        <v>42</v>
      </c>
      <c r="AM20" s="25">
        <v>44</v>
      </c>
      <c r="AN20" s="25">
        <v>70</v>
      </c>
      <c r="AO20" s="28">
        <f t="shared" si="11"/>
        <v>52</v>
      </c>
      <c r="AP20" s="25">
        <v>82</v>
      </c>
      <c r="AQ20" s="25">
        <v>60</v>
      </c>
      <c r="AR20" s="28">
        <f t="shared" si="12"/>
        <v>71</v>
      </c>
      <c r="AS20" s="68">
        <f t="shared" si="13"/>
        <v>62.0625</v>
      </c>
      <c r="AT20" s="63"/>
      <c r="AU20" s="63"/>
      <c r="AV20" s="63"/>
      <c r="AW20" s="63"/>
      <c r="AX20" s="119"/>
      <c r="AY20" s="63"/>
      <c r="AZ20" s="63"/>
      <c r="BA20" s="63"/>
      <c r="BB20" s="119"/>
      <c r="BC20" s="63"/>
      <c r="BD20" s="63"/>
      <c r="BE20" s="119"/>
      <c r="BF20" s="63"/>
      <c r="BG20" s="63"/>
      <c r="BH20" s="63"/>
      <c r="BI20" s="63"/>
      <c r="BJ20" s="63"/>
      <c r="BK20" s="119"/>
      <c r="BL20" s="63"/>
      <c r="BM20" s="63"/>
      <c r="BN20" s="119"/>
      <c r="BO20" s="63"/>
      <c r="BP20" s="63"/>
      <c r="BQ20" s="119"/>
      <c r="BR20" s="63"/>
      <c r="BS20" s="141"/>
      <c r="BT20" s="113">
        <v>38.07</v>
      </c>
      <c r="BU20" s="113">
        <v>46.02</v>
      </c>
      <c r="BV20" s="114">
        <f t="shared" si="21"/>
        <v>42.045000000000002</v>
      </c>
      <c r="BW20" s="113">
        <v>61.36</v>
      </c>
      <c r="BX20" s="113">
        <v>53.41</v>
      </c>
      <c r="BY20" s="114">
        <f t="shared" si="22"/>
        <v>57.384999999999998</v>
      </c>
      <c r="BZ20" s="33">
        <f t="shared" si="23"/>
        <v>49.715000000000003</v>
      </c>
      <c r="CA20" s="25">
        <v>69</v>
      </c>
      <c r="CB20" s="25">
        <v>78</v>
      </c>
      <c r="CC20" s="114">
        <f t="shared" si="24"/>
        <v>73.5</v>
      </c>
      <c r="CD20" s="25">
        <v>66</v>
      </c>
      <c r="CE20" s="25">
        <v>48</v>
      </c>
      <c r="CF20" s="114">
        <f t="shared" si="25"/>
        <v>57</v>
      </c>
      <c r="CG20" s="33">
        <f t="shared" si="26"/>
        <v>65.25</v>
      </c>
      <c r="CH20" s="63"/>
      <c r="CI20" s="63"/>
      <c r="CJ20" s="119"/>
      <c r="CK20" s="63"/>
      <c r="CL20" s="63"/>
      <c r="CM20" s="119"/>
      <c r="CN20" s="63"/>
      <c r="CO20" s="63"/>
      <c r="CP20" s="63"/>
      <c r="CQ20" s="119"/>
      <c r="CR20" s="63"/>
      <c r="CS20" s="63"/>
      <c r="CT20" s="63"/>
      <c r="CU20" s="119"/>
      <c r="CV20" s="78"/>
    </row>
    <row r="21" spans="1:100" x14ac:dyDescent="0.25">
      <c r="A21" s="20" t="s">
        <v>18</v>
      </c>
      <c r="B21" s="63"/>
      <c r="C21" s="63"/>
      <c r="D21" s="63"/>
      <c r="E21" s="63"/>
      <c r="F21" s="119"/>
      <c r="G21" s="63"/>
      <c r="H21" s="63"/>
      <c r="I21" s="119"/>
      <c r="J21" s="63"/>
      <c r="K21" s="63"/>
      <c r="L21" s="119"/>
      <c r="M21" s="63"/>
      <c r="N21" s="63"/>
      <c r="O21" s="119"/>
      <c r="P21" s="63"/>
      <c r="Q21" s="63"/>
      <c r="R21" s="63"/>
      <c r="S21" s="119"/>
      <c r="T21" s="63"/>
      <c r="U21" s="63"/>
      <c r="V21" s="119"/>
      <c r="W21" s="141"/>
      <c r="X21" s="63"/>
      <c r="Y21" s="63"/>
      <c r="Z21" s="63"/>
      <c r="AA21" s="63"/>
      <c r="AB21" s="119"/>
      <c r="AC21" s="63"/>
      <c r="AD21" s="63"/>
      <c r="AE21" s="119"/>
      <c r="AF21" s="63"/>
      <c r="AG21" s="63"/>
      <c r="AH21" s="119"/>
      <c r="AI21" s="63"/>
      <c r="AJ21" s="63"/>
      <c r="AK21" s="119"/>
      <c r="AL21" s="63"/>
      <c r="AM21" s="63"/>
      <c r="AN21" s="63"/>
      <c r="AO21" s="119"/>
      <c r="AP21" s="63"/>
      <c r="AQ21" s="63"/>
      <c r="AR21" s="119"/>
      <c r="AS21" s="141"/>
      <c r="AT21" s="25">
        <v>72.86</v>
      </c>
      <c r="AU21" s="25">
        <v>52.86</v>
      </c>
      <c r="AV21" s="25">
        <v>59.29</v>
      </c>
      <c r="AW21" s="25">
        <v>60.71</v>
      </c>
      <c r="AX21" s="28">
        <f t="shared" si="14"/>
        <v>60</v>
      </c>
      <c r="AY21" s="25">
        <v>62.86</v>
      </c>
      <c r="AZ21" s="25">
        <v>80</v>
      </c>
      <c r="BA21" s="25">
        <v>70</v>
      </c>
      <c r="BB21" s="28">
        <f t="shared" si="15"/>
        <v>75</v>
      </c>
      <c r="BC21" s="25">
        <v>58.57</v>
      </c>
      <c r="BD21" s="25">
        <v>50.71</v>
      </c>
      <c r="BE21" s="28">
        <f t="shared" si="16"/>
        <v>54.64</v>
      </c>
      <c r="BF21" s="25">
        <v>20.71</v>
      </c>
      <c r="BG21" s="25">
        <v>70</v>
      </c>
      <c r="BH21" s="25">
        <v>50</v>
      </c>
      <c r="BI21" s="25">
        <v>55.71</v>
      </c>
      <c r="BJ21" s="25">
        <v>41.43</v>
      </c>
      <c r="BK21" s="28">
        <f t="shared" si="17"/>
        <v>48.57</v>
      </c>
      <c r="BL21" s="25">
        <v>57.14</v>
      </c>
      <c r="BM21" s="25">
        <v>60</v>
      </c>
      <c r="BN21" s="28">
        <f t="shared" si="18"/>
        <v>58.57</v>
      </c>
      <c r="BO21" s="25">
        <v>57.14</v>
      </c>
      <c r="BP21" s="25">
        <v>50</v>
      </c>
      <c r="BQ21" s="28">
        <f t="shared" si="19"/>
        <v>53.57</v>
      </c>
      <c r="BR21" s="25">
        <v>47.14</v>
      </c>
      <c r="BS21" s="68">
        <f t="shared" si="20"/>
        <v>56.636666666666677</v>
      </c>
      <c r="BT21" s="118"/>
      <c r="BU21" s="118"/>
      <c r="BV21" s="143"/>
      <c r="BW21" s="118"/>
      <c r="BX21" s="118"/>
      <c r="BY21" s="143"/>
      <c r="BZ21" s="125"/>
      <c r="CA21" s="63"/>
      <c r="CB21" s="63"/>
      <c r="CC21" s="143"/>
      <c r="CD21" s="63"/>
      <c r="CE21" s="63"/>
      <c r="CF21" s="143"/>
      <c r="CG21" s="125"/>
      <c r="CH21" s="25">
        <v>50.71</v>
      </c>
      <c r="CI21" s="25">
        <v>68.569999999999993</v>
      </c>
      <c r="CJ21" s="28">
        <f t="shared" si="27"/>
        <v>59.64</v>
      </c>
      <c r="CK21" s="25">
        <v>81.430000000000007</v>
      </c>
      <c r="CL21" s="25">
        <v>67.14</v>
      </c>
      <c r="CM21" s="28">
        <f t="shared" si="28"/>
        <v>74.284999999999997</v>
      </c>
      <c r="CN21" s="25">
        <v>54.29</v>
      </c>
      <c r="CO21" s="25">
        <v>58.57</v>
      </c>
      <c r="CP21" s="25">
        <v>78.569999999999993</v>
      </c>
      <c r="CQ21" s="28">
        <f t="shared" si="29"/>
        <v>63.81</v>
      </c>
      <c r="CR21" s="25">
        <v>45</v>
      </c>
      <c r="CS21" s="25">
        <v>42.14</v>
      </c>
      <c r="CT21" s="25">
        <v>31.43</v>
      </c>
      <c r="CU21" s="28">
        <f t="shared" si="30"/>
        <v>39.523333333333333</v>
      </c>
      <c r="CV21" s="78">
        <f t="shared" si="31"/>
        <v>59.314583333333339</v>
      </c>
    </row>
    <row r="22" spans="1:100" x14ac:dyDescent="0.25">
      <c r="A22" s="20" t="s">
        <v>50</v>
      </c>
      <c r="B22" s="25">
        <v>97.14</v>
      </c>
      <c r="C22" s="25">
        <v>37.14</v>
      </c>
      <c r="D22" s="25">
        <v>67.14</v>
      </c>
      <c r="E22" s="25">
        <v>57.14</v>
      </c>
      <c r="F22" s="28">
        <f t="shared" si="0"/>
        <v>62.14</v>
      </c>
      <c r="G22" s="25">
        <v>75.709999999999994</v>
      </c>
      <c r="H22" s="25">
        <v>42.86</v>
      </c>
      <c r="I22" s="28">
        <f t="shared" si="1"/>
        <v>59.284999999999997</v>
      </c>
      <c r="J22" s="25">
        <v>91.43</v>
      </c>
      <c r="K22" s="25">
        <v>60</v>
      </c>
      <c r="L22" s="28">
        <f t="shared" si="2"/>
        <v>75.715000000000003</v>
      </c>
      <c r="M22" s="25">
        <v>48.57</v>
      </c>
      <c r="N22" s="25">
        <v>57.14</v>
      </c>
      <c r="O22" s="28">
        <f t="shared" si="3"/>
        <v>52.855000000000004</v>
      </c>
      <c r="P22" s="25">
        <v>45.71</v>
      </c>
      <c r="Q22" s="25">
        <v>51.43</v>
      </c>
      <c r="R22" s="25">
        <v>45.71</v>
      </c>
      <c r="S22" s="28">
        <f t="shared" si="4"/>
        <v>47.616666666666667</v>
      </c>
      <c r="T22" s="25">
        <v>60</v>
      </c>
      <c r="U22" s="25">
        <v>45.71</v>
      </c>
      <c r="V22" s="28">
        <f t="shared" si="5"/>
        <v>52.855000000000004</v>
      </c>
      <c r="W22" s="68">
        <f t="shared" si="6"/>
        <v>60.593333333333341</v>
      </c>
      <c r="X22" s="25">
        <v>72.73</v>
      </c>
      <c r="Y22" s="25">
        <v>22.73</v>
      </c>
      <c r="Z22" s="25">
        <v>59.09</v>
      </c>
      <c r="AA22" s="25">
        <v>77.27</v>
      </c>
      <c r="AB22" s="28">
        <f t="shared" si="7"/>
        <v>68.180000000000007</v>
      </c>
      <c r="AC22" s="25">
        <v>50</v>
      </c>
      <c r="AD22" s="25">
        <v>40.909999999999997</v>
      </c>
      <c r="AE22" s="28">
        <f t="shared" si="8"/>
        <v>45.454999999999998</v>
      </c>
      <c r="AF22" s="25">
        <v>100</v>
      </c>
      <c r="AG22" s="25">
        <v>100</v>
      </c>
      <c r="AH22" s="28">
        <f t="shared" si="9"/>
        <v>100</v>
      </c>
      <c r="AI22" s="25">
        <v>90.91</v>
      </c>
      <c r="AJ22" s="25">
        <v>68.180000000000007</v>
      </c>
      <c r="AK22" s="28">
        <f t="shared" si="10"/>
        <v>79.545000000000002</v>
      </c>
      <c r="AL22" s="25">
        <v>63.64</v>
      </c>
      <c r="AM22" s="25">
        <v>63.64</v>
      </c>
      <c r="AN22" s="25">
        <v>68.180000000000007</v>
      </c>
      <c r="AO22" s="28">
        <f t="shared" si="11"/>
        <v>65.153333333333336</v>
      </c>
      <c r="AP22" s="25">
        <v>90.91</v>
      </c>
      <c r="AQ22" s="25">
        <v>27.27</v>
      </c>
      <c r="AR22" s="28">
        <f t="shared" si="12"/>
        <v>59.089999999999996</v>
      </c>
      <c r="AS22" s="68">
        <f t="shared" si="13"/>
        <v>64.11041666666668</v>
      </c>
      <c r="AT22" s="25">
        <v>92.73</v>
      </c>
      <c r="AU22" s="25">
        <v>68.180000000000007</v>
      </c>
      <c r="AV22" s="25">
        <v>57.27</v>
      </c>
      <c r="AW22" s="25">
        <v>70.91</v>
      </c>
      <c r="AX22" s="28">
        <f t="shared" si="14"/>
        <v>64.09</v>
      </c>
      <c r="AY22" s="25">
        <v>61.82</v>
      </c>
      <c r="AZ22" s="25">
        <v>76.36</v>
      </c>
      <c r="BA22" s="25">
        <v>76.36</v>
      </c>
      <c r="BB22" s="28">
        <f t="shared" si="15"/>
        <v>76.36</v>
      </c>
      <c r="BC22" s="25">
        <v>67.27</v>
      </c>
      <c r="BD22" s="25">
        <v>56.36</v>
      </c>
      <c r="BE22" s="28">
        <f t="shared" si="16"/>
        <v>61.814999999999998</v>
      </c>
      <c r="BF22" s="25">
        <v>39.090000000000003</v>
      </c>
      <c r="BG22" s="25">
        <v>78.180000000000007</v>
      </c>
      <c r="BH22" s="25">
        <v>60</v>
      </c>
      <c r="BI22" s="25">
        <v>82.73</v>
      </c>
      <c r="BJ22" s="25">
        <v>56.36</v>
      </c>
      <c r="BK22" s="28">
        <f t="shared" si="17"/>
        <v>69.545000000000002</v>
      </c>
      <c r="BL22" s="25">
        <v>60</v>
      </c>
      <c r="BM22" s="25">
        <v>73.64</v>
      </c>
      <c r="BN22" s="28">
        <f t="shared" si="18"/>
        <v>66.819999999999993</v>
      </c>
      <c r="BO22" s="25">
        <v>83.64</v>
      </c>
      <c r="BP22" s="25">
        <v>70.91</v>
      </c>
      <c r="BQ22" s="28">
        <f t="shared" si="19"/>
        <v>77.275000000000006</v>
      </c>
      <c r="BR22" s="25">
        <v>56.36</v>
      </c>
      <c r="BS22" s="68">
        <f t="shared" si="20"/>
        <v>67.992083333333341</v>
      </c>
      <c r="BT22" s="113">
        <v>51.43</v>
      </c>
      <c r="BU22" s="113">
        <v>70</v>
      </c>
      <c r="BV22" s="114">
        <f t="shared" si="21"/>
        <v>60.715000000000003</v>
      </c>
      <c r="BW22" s="113">
        <v>48.57</v>
      </c>
      <c r="BX22" s="113">
        <v>34.29</v>
      </c>
      <c r="BY22" s="114">
        <f t="shared" si="22"/>
        <v>41.43</v>
      </c>
      <c r="BZ22" s="33">
        <f t="shared" si="23"/>
        <v>51.072500000000005</v>
      </c>
      <c r="CA22" s="25">
        <v>27.27</v>
      </c>
      <c r="CB22" s="25">
        <v>95.45</v>
      </c>
      <c r="CC22" s="114">
        <f t="shared" si="24"/>
        <v>61.36</v>
      </c>
      <c r="CD22" s="25">
        <v>81.819999999999993</v>
      </c>
      <c r="CE22" s="25">
        <v>18.18</v>
      </c>
      <c r="CF22" s="114">
        <f t="shared" si="25"/>
        <v>50</v>
      </c>
      <c r="CG22" s="33">
        <f t="shared" si="26"/>
        <v>55.68</v>
      </c>
      <c r="CH22" s="25">
        <v>40</v>
      </c>
      <c r="CI22" s="25">
        <v>75.45</v>
      </c>
      <c r="CJ22" s="28">
        <f t="shared" si="27"/>
        <v>57.725000000000001</v>
      </c>
      <c r="CK22" s="25">
        <v>87.27</v>
      </c>
      <c r="CL22" s="25">
        <v>74.55</v>
      </c>
      <c r="CM22" s="28">
        <f t="shared" si="28"/>
        <v>80.91</v>
      </c>
      <c r="CN22" s="25">
        <v>65.45</v>
      </c>
      <c r="CO22" s="25">
        <v>76.36</v>
      </c>
      <c r="CP22" s="25">
        <v>80</v>
      </c>
      <c r="CQ22" s="28">
        <f t="shared" si="29"/>
        <v>73.936666666666667</v>
      </c>
      <c r="CR22" s="25">
        <v>59.09</v>
      </c>
      <c r="CS22" s="25">
        <v>70.91</v>
      </c>
      <c r="CT22" s="25">
        <v>55.45</v>
      </c>
      <c r="CU22" s="28">
        <f t="shared" si="30"/>
        <v>61.816666666666663</v>
      </c>
      <c r="CV22" s="78">
        <f t="shared" si="31"/>
        <v>68.59708333333333</v>
      </c>
    </row>
    <row r="23" spans="1:100" x14ac:dyDescent="0.25">
      <c r="A23" s="20" t="s">
        <v>19</v>
      </c>
      <c r="B23" s="25">
        <v>87.5</v>
      </c>
      <c r="C23" s="25">
        <v>56.25</v>
      </c>
      <c r="D23" s="25">
        <v>43.75</v>
      </c>
      <c r="E23" s="25">
        <v>53.13</v>
      </c>
      <c r="F23" s="28">
        <f t="shared" si="0"/>
        <v>48.44</v>
      </c>
      <c r="G23" s="25">
        <v>62.5</v>
      </c>
      <c r="H23" s="25">
        <v>31.25</v>
      </c>
      <c r="I23" s="28">
        <f t="shared" si="1"/>
        <v>46.875</v>
      </c>
      <c r="J23" s="25">
        <v>81.25</v>
      </c>
      <c r="K23" s="25">
        <v>68.75</v>
      </c>
      <c r="L23" s="28">
        <f t="shared" si="2"/>
        <v>75</v>
      </c>
      <c r="M23" s="25">
        <v>75</v>
      </c>
      <c r="N23" s="25">
        <v>28.13</v>
      </c>
      <c r="O23" s="28">
        <f t="shared" si="3"/>
        <v>51.564999999999998</v>
      </c>
      <c r="P23" s="25">
        <v>68.75</v>
      </c>
      <c r="Q23" s="25">
        <v>75</v>
      </c>
      <c r="R23" s="25">
        <v>75</v>
      </c>
      <c r="S23" s="28">
        <f t="shared" si="4"/>
        <v>72.916666666666671</v>
      </c>
      <c r="T23" s="25">
        <v>75</v>
      </c>
      <c r="U23" s="25">
        <v>43.75</v>
      </c>
      <c r="V23" s="28">
        <f t="shared" si="5"/>
        <v>59.375</v>
      </c>
      <c r="W23" s="68">
        <f t="shared" si="6"/>
        <v>62.240208333333335</v>
      </c>
      <c r="X23" s="25">
        <v>77.42</v>
      </c>
      <c r="Y23" s="25">
        <v>48.39</v>
      </c>
      <c r="Z23" s="25">
        <v>61.29</v>
      </c>
      <c r="AA23" s="25">
        <v>50</v>
      </c>
      <c r="AB23" s="28">
        <f t="shared" si="7"/>
        <v>55.644999999999996</v>
      </c>
      <c r="AC23" s="25">
        <v>50</v>
      </c>
      <c r="AD23" s="25">
        <v>37.1</v>
      </c>
      <c r="AE23" s="28">
        <f t="shared" si="8"/>
        <v>43.55</v>
      </c>
      <c r="AF23" s="25">
        <v>70.97</v>
      </c>
      <c r="AG23" s="25">
        <v>54.84</v>
      </c>
      <c r="AH23" s="28">
        <f t="shared" si="9"/>
        <v>62.905000000000001</v>
      </c>
      <c r="AI23" s="25">
        <v>54.84</v>
      </c>
      <c r="AJ23" s="25">
        <v>75.81</v>
      </c>
      <c r="AK23" s="28">
        <f t="shared" si="10"/>
        <v>65.325000000000003</v>
      </c>
      <c r="AL23" s="25">
        <v>35.479999999999997</v>
      </c>
      <c r="AM23" s="25">
        <v>51.61</v>
      </c>
      <c r="AN23" s="25">
        <v>38.71</v>
      </c>
      <c r="AO23" s="28">
        <f t="shared" si="11"/>
        <v>41.933333333333337</v>
      </c>
      <c r="AP23" s="25">
        <v>54.84</v>
      </c>
      <c r="AQ23" s="25">
        <v>38.71</v>
      </c>
      <c r="AR23" s="28">
        <f t="shared" si="12"/>
        <v>46.775000000000006</v>
      </c>
      <c r="AS23" s="68">
        <f t="shared" si="13"/>
        <v>55.242916666666659</v>
      </c>
      <c r="AT23" s="25">
        <v>81.25</v>
      </c>
      <c r="AU23" s="25">
        <v>67.19</v>
      </c>
      <c r="AV23" s="25">
        <v>76.56</v>
      </c>
      <c r="AW23" s="25">
        <v>68.75</v>
      </c>
      <c r="AX23" s="28">
        <f t="shared" si="14"/>
        <v>72.655000000000001</v>
      </c>
      <c r="AY23" s="25">
        <v>56.25</v>
      </c>
      <c r="AZ23" s="25">
        <v>68.75</v>
      </c>
      <c r="BA23" s="25">
        <v>25</v>
      </c>
      <c r="BB23" s="28">
        <f t="shared" si="15"/>
        <v>46.875</v>
      </c>
      <c r="BC23" s="25">
        <v>71.88</v>
      </c>
      <c r="BD23" s="25">
        <v>51.56</v>
      </c>
      <c r="BE23" s="28">
        <f t="shared" si="16"/>
        <v>61.72</v>
      </c>
      <c r="BF23" s="25">
        <v>37.5</v>
      </c>
      <c r="BG23" s="25">
        <v>64.06</v>
      </c>
      <c r="BH23" s="25">
        <v>43.75</v>
      </c>
      <c r="BI23" s="25">
        <v>85.94</v>
      </c>
      <c r="BJ23" s="25">
        <v>46.88</v>
      </c>
      <c r="BK23" s="28">
        <f t="shared" si="17"/>
        <v>66.41</v>
      </c>
      <c r="BL23" s="25">
        <v>56.25</v>
      </c>
      <c r="BM23" s="25">
        <v>76.56</v>
      </c>
      <c r="BN23" s="28">
        <f t="shared" si="18"/>
        <v>66.405000000000001</v>
      </c>
      <c r="BO23" s="25">
        <v>71.88</v>
      </c>
      <c r="BP23" s="25">
        <v>65.63</v>
      </c>
      <c r="BQ23" s="28">
        <f t="shared" si="19"/>
        <v>68.754999999999995</v>
      </c>
      <c r="BR23" s="25">
        <v>60.94</v>
      </c>
      <c r="BS23" s="68">
        <f t="shared" si="20"/>
        <v>61.068333333333328</v>
      </c>
      <c r="BT23" s="113">
        <v>53.13</v>
      </c>
      <c r="BU23" s="113">
        <v>93.75</v>
      </c>
      <c r="BV23" s="114">
        <f t="shared" si="21"/>
        <v>73.44</v>
      </c>
      <c r="BW23" s="113">
        <v>78.13</v>
      </c>
      <c r="BX23" s="113">
        <v>0</v>
      </c>
      <c r="BY23" s="114">
        <f t="shared" si="22"/>
        <v>39.064999999999998</v>
      </c>
      <c r="BZ23" s="33">
        <f t="shared" si="23"/>
        <v>56.252499999999998</v>
      </c>
      <c r="CA23" s="25">
        <v>27.42</v>
      </c>
      <c r="CB23" s="25">
        <v>79.03</v>
      </c>
      <c r="CC23" s="114">
        <f t="shared" si="24"/>
        <v>53.225000000000001</v>
      </c>
      <c r="CD23" s="25">
        <v>64.52</v>
      </c>
      <c r="CE23" s="25">
        <v>16.13</v>
      </c>
      <c r="CF23" s="114">
        <f t="shared" si="25"/>
        <v>40.324999999999996</v>
      </c>
      <c r="CG23" s="33">
        <f t="shared" si="26"/>
        <v>46.774999999999999</v>
      </c>
      <c r="CH23" s="25">
        <v>51.56</v>
      </c>
      <c r="CI23" s="25">
        <v>59.38</v>
      </c>
      <c r="CJ23" s="28">
        <f t="shared" si="27"/>
        <v>55.47</v>
      </c>
      <c r="CK23" s="25">
        <v>85.94</v>
      </c>
      <c r="CL23" s="25">
        <v>40.630000000000003</v>
      </c>
      <c r="CM23" s="28">
        <f t="shared" si="28"/>
        <v>63.284999999999997</v>
      </c>
      <c r="CN23" s="25">
        <v>59.38</v>
      </c>
      <c r="CO23" s="25">
        <v>62.5</v>
      </c>
      <c r="CP23" s="25">
        <v>68.75</v>
      </c>
      <c r="CQ23" s="28">
        <f t="shared" si="29"/>
        <v>63.543333333333329</v>
      </c>
      <c r="CR23" s="25">
        <v>81.25</v>
      </c>
      <c r="CS23" s="25">
        <v>64.06</v>
      </c>
      <c r="CT23" s="25">
        <v>54.69</v>
      </c>
      <c r="CU23" s="28">
        <f t="shared" si="30"/>
        <v>66.666666666666671</v>
      </c>
      <c r="CV23" s="78">
        <f t="shared" si="31"/>
        <v>62.241249999999994</v>
      </c>
    </row>
    <row r="24" spans="1:100" x14ac:dyDescent="0.25">
      <c r="A24" s="20" t="s">
        <v>20</v>
      </c>
      <c r="B24" s="25">
        <v>85.15</v>
      </c>
      <c r="C24" s="25">
        <v>61.39</v>
      </c>
      <c r="D24" s="25">
        <v>55.94</v>
      </c>
      <c r="E24" s="25">
        <v>42.57</v>
      </c>
      <c r="F24" s="28">
        <f t="shared" si="0"/>
        <v>49.254999999999995</v>
      </c>
      <c r="G24" s="25">
        <v>62.87</v>
      </c>
      <c r="H24" s="25">
        <v>26.24</v>
      </c>
      <c r="I24" s="28">
        <f t="shared" si="1"/>
        <v>44.555</v>
      </c>
      <c r="J24" s="25">
        <v>69.31</v>
      </c>
      <c r="K24" s="25">
        <v>49.5</v>
      </c>
      <c r="L24" s="28">
        <f t="shared" si="2"/>
        <v>59.405000000000001</v>
      </c>
      <c r="M24" s="25">
        <v>50.5</v>
      </c>
      <c r="N24" s="25">
        <v>38.61</v>
      </c>
      <c r="O24" s="28">
        <f t="shared" si="3"/>
        <v>44.555</v>
      </c>
      <c r="P24" s="25">
        <v>55.45</v>
      </c>
      <c r="Q24" s="25">
        <v>52.48</v>
      </c>
      <c r="R24" s="25">
        <v>47.03</v>
      </c>
      <c r="S24" s="28">
        <f t="shared" si="4"/>
        <v>51.653333333333336</v>
      </c>
      <c r="T24" s="25">
        <v>63.37</v>
      </c>
      <c r="U24" s="25">
        <v>27.72</v>
      </c>
      <c r="V24" s="28">
        <f t="shared" si="5"/>
        <v>45.545000000000002</v>
      </c>
      <c r="W24" s="68">
        <f t="shared" si="6"/>
        <v>55.188541666666673</v>
      </c>
      <c r="X24" s="25">
        <v>88.51</v>
      </c>
      <c r="Y24" s="25">
        <v>40.799999999999997</v>
      </c>
      <c r="Z24" s="25">
        <v>52.87</v>
      </c>
      <c r="AA24" s="25">
        <v>50</v>
      </c>
      <c r="AB24" s="28">
        <f t="shared" si="7"/>
        <v>51.435000000000002</v>
      </c>
      <c r="AC24" s="25">
        <v>69.540000000000006</v>
      </c>
      <c r="AD24" s="25">
        <v>29.31</v>
      </c>
      <c r="AE24" s="28">
        <f t="shared" si="8"/>
        <v>49.425000000000004</v>
      </c>
      <c r="AF24" s="25">
        <v>68.97</v>
      </c>
      <c r="AG24" s="25">
        <v>65.52</v>
      </c>
      <c r="AH24" s="28">
        <f t="shared" si="9"/>
        <v>67.245000000000005</v>
      </c>
      <c r="AI24" s="25">
        <v>49.43</v>
      </c>
      <c r="AJ24" s="25">
        <v>44.25</v>
      </c>
      <c r="AK24" s="28">
        <f t="shared" si="10"/>
        <v>46.84</v>
      </c>
      <c r="AL24" s="25">
        <v>37.93</v>
      </c>
      <c r="AM24" s="25">
        <v>28.74</v>
      </c>
      <c r="AN24" s="25">
        <v>69.540000000000006</v>
      </c>
      <c r="AO24" s="28">
        <f t="shared" si="11"/>
        <v>45.403333333333336</v>
      </c>
      <c r="AP24" s="25">
        <v>47.13</v>
      </c>
      <c r="AQ24" s="25">
        <v>21.84</v>
      </c>
      <c r="AR24" s="28">
        <f t="shared" si="12"/>
        <v>34.484999999999999</v>
      </c>
      <c r="AS24" s="68">
        <f t="shared" si="13"/>
        <v>53.017916666666665</v>
      </c>
      <c r="AT24" s="25">
        <v>91.67</v>
      </c>
      <c r="AU24" s="25">
        <v>20.83</v>
      </c>
      <c r="AV24" s="25">
        <v>79.17</v>
      </c>
      <c r="AW24" s="25">
        <v>83.33</v>
      </c>
      <c r="AX24" s="28">
        <f t="shared" si="14"/>
        <v>81.25</v>
      </c>
      <c r="AY24" s="25">
        <v>93.75</v>
      </c>
      <c r="AZ24" s="25">
        <v>66.67</v>
      </c>
      <c r="BA24" s="25">
        <v>79.17</v>
      </c>
      <c r="BB24" s="28">
        <f t="shared" si="15"/>
        <v>72.92</v>
      </c>
      <c r="BC24" s="25">
        <v>70.83</v>
      </c>
      <c r="BD24" s="25">
        <v>41.67</v>
      </c>
      <c r="BE24" s="28">
        <f t="shared" si="16"/>
        <v>56.25</v>
      </c>
      <c r="BF24" s="25">
        <v>50</v>
      </c>
      <c r="BG24" s="25">
        <v>75</v>
      </c>
      <c r="BH24" s="25">
        <v>83.33</v>
      </c>
      <c r="BI24" s="25">
        <v>72.92</v>
      </c>
      <c r="BJ24" s="25">
        <v>35.42</v>
      </c>
      <c r="BK24" s="28">
        <f t="shared" si="17"/>
        <v>54.17</v>
      </c>
      <c r="BL24" s="25">
        <v>45.83</v>
      </c>
      <c r="BM24" s="25">
        <v>83.33</v>
      </c>
      <c r="BN24" s="28">
        <f t="shared" si="18"/>
        <v>64.58</v>
      </c>
      <c r="BO24" s="25">
        <v>62.5</v>
      </c>
      <c r="BP24" s="25">
        <v>91.67</v>
      </c>
      <c r="BQ24" s="28">
        <f t="shared" si="19"/>
        <v>77.085000000000008</v>
      </c>
      <c r="BR24" s="25">
        <v>64.58</v>
      </c>
      <c r="BS24" s="68">
        <f t="shared" si="20"/>
        <v>68.402916666666684</v>
      </c>
      <c r="BT24" s="113">
        <v>50</v>
      </c>
      <c r="BU24" s="113">
        <v>62.87</v>
      </c>
      <c r="BV24" s="114">
        <f t="shared" si="21"/>
        <v>56.435000000000002</v>
      </c>
      <c r="BW24" s="113">
        <v>60.4</v>
      </c>
      <c r="BX24" s="113">
        <v>55.45</v>
      </c>
      <c r="BY24" s="114">
        <f t="shared" si="22"/>
        <v>57.924999999999997</v>
      </c>
      <c r="BZ24" s="33">
        <f t="shared" si="23"/>
        <v>57.18</v>
      </c>
      <c r="CA24" s="25">
        <v>54.02</v>
      </c>
      <c r="CB24" s="25">
        <v>38.51</v>
      </c>
      <c r="CC24" s="114">
        <f t="shared" si="24"/>
        <v>46.265000000000001</v>
      </c>
      <c r="CD24" s="25">
        <v>60.34</v>
      </c>
      <c r="CE24" s="25">
        <v>41.38</v>
      </c>
      <c r="CF24" s="114">
        <f t="shared" si="25"/>
        <v>50.86</v>
      </c>
      <c r="CG24" s="33">
        <f t="shared" si="26"/>
        <v>48.5625</v>
      </c>
      <c r="CH24" s="25">
        <v>68.75</v>
      </c>
      <c r="CI24" s="25">
        <v>93.75</v>
      </c>
      <c r="CJ24" s="28">
        <f t="shared" si="27"/>
        <v>81.25</v>
      </c>
      <c r="CK24" s="25">
        <v>68.75</v>
      </c>
      <c r="CL24" s="25">
        <v>45.83</v>
      </c>
      <c r="CM24" s="28">
        <f t="shared" si="28"/>
        <v>57.29</v>
      </c>
      <c r="CN24" s="25">
        <v>70.83</v>
      </c>
      <c r="CO24" s="25">
        <v>91.67</v>
      </c>
      <c r="CP24" s="25">
        <v>91.67</v>
      </c>
      <c r="CQ24" s="28">
        <f t="shared" si="29"/>
        <v>84.723333333333343</v>
      </c>
      <c r="CR24" s="25">
        <v>62.5</v>
      </c>
      <c r="CS24" s="25">
        <v>77.08</v>
      </c>
      <c r="CT24" s="25">
        <v>70.83</v>
      </c>
      <c r="CU24" s="28">
        <f t="shared" si="30"/>
        <v>70.136666666666656</v>
      </c>
      <c r="CV24" s="78">
        <f t="shared" si="31"/>
        <v>73.349999999999994</v>
      </c>
    </row>
    <row r="25" spans="1:100" x14ac:dyDescent="0.25">
      <c r="A25" s="20" t="s">
        <v>21</v>
      </c>
      <c r="B25" s="25"/>
      <c r="C25" s="25"/>
      <c r="D25" s="25"/>
      <c r="E25" s="25"/>
      <c r="F25" s="28"/>
      <c r="G25" s="25"/>
      <c r="H25" s="25"/>
      <c r="I25" s="28"/>
      <c r="J25" s="25"/>
      <c r="K25" s="25"/>
      <c r="L25" s="28"/>
      <c r="M25" s="25"/>
      <c r="N25" s="25"/>
      <c r="O25" s="28"/>
      <c r="P25" s="25"/>
      <c r="Q25" s="25"/>
      <c r="R25" s="25"/>
      <c r="S25" s="28"/>
      <c r="T25" s="25"/>
      <c r="U25" s="25"/>
      <c r="V25" s="28"/>
      <c r="W25" s="68"/>
      <c r="X25" s="63"/>
      <c r="Y25" s="63"/>
      <c r="Z25" s="63"/>
      <c r="AA25" s="63"/>
      <c r="AB25" s="119"/>
      <c r="AC25" s="63"/>
      <c r="AD25" s="63"/>
      <c r="AE25" s="119"/>
      <c r="AF25" s="63"/>
      <c r="AG25" s="63"/>
      <c r="AH25" s="119"/>
      <c r="AI25" s="63"/>
      <c r="AJ25" s="63"/>
      <c r="AK25" s="119"/>
      <c r="AL25" s="63"/>
      <c r="AM25" s="63"/>
      <c r="AN25" s="63"/>
      <c r="AO25" s="119"/>
      <c r="AP25" s="63"/>
      <c r="AQ25" s="63"/>
      <c r="AR25" s="119"/>
      <c r="AS25" s="141"/>
      <c r="AT25" s="25">
        <v>82.89</v>
      </c>
      <c r="AU25" s="25">
        <v>58.55</v>
      </c>
      <c r="AV25" s="25">
        <v>57.24</v>
      </c>
      <c r="AW25" s="25">
        <v>65.13</v>
      </c>
      <c r="AX25" s="28">
        <f t="shared" si="14"/>
        <v>61.185000000000002</v>
      </c>
      <c r="AY25" s="25">
        <v>60.53</v>
      </c>
      <c r="AZ25" s="25">
        <v>50</v>
      </c>
      <c r="BA25" s="25">
        <v>46.05</v>
      </c>
      <c r="BB25" s="28">
        <f t="shared" si="15"/>
        <v>48.024999999999999</v>
      </c>
      <c r="BC25" s="25">
        <v>57.89</v>
      </c>
      <c r="BD25" s="25">
        <v>40.130000000000003</v>
      </c>
      <c r="BE25" s="28">
        <f t="shared" si="16"/>
        <v>49.010000000000005</v>
      </c>
      <c r="BF25" s="25">
        <v>40.130000000000003</v>
      </c>
      <c r="BG25" s="25">
        <v>57.89</v>
      </c>
      <c r="BH25" s="25">
        <v>61.84</v>
      </c>
      <c r="BI25" s="25">
        <v>71.05</v>
      </c>
      <c r="BJ25" s="25">
        <v>37.5</v>
      </c>
      <c r="BK25" s="28">
        <f t="shared" si="17"/>
        <v>54.274999999999999</v>
      </c>
      <c r="BL25" s="25">
        <v>61.84</v>
      </c>
      <c r="BM25" s="25">
        <v>78.290000000000006</v>
      </c>
      <c r="BN25" s="28">
        <f t="shared" si="18"/>
        <v>70.064999999999998</v>
      </c>
      <c r="BO25" s="25">
        <v>80.260000000000005</v>
      </c>
      <c r="BP25" s="25">
        <v>52.63</v>
      </c>
      <c r="BQ25" s="28">
        <f t="shared" si="19"/>
        <v>66.445000000000007</v>
      </c>
      <c r="BR25" s="25">
        <v>63.16</v>
      </c>
      <c r="BS25" s="68">
        <f t="shared" si="20"/>
        <v>59.236249999999991</v>
      </c>
      <c r="BT25" s="118"/>
      <c r="BU25" s="118"/>
      <c r="BV25" s="143"/>
      <c r="BW25" s="118"/>
      <c r="BX25" s="118"/>
      <c r="BY25" s="143"/>
      <c r="BZ25" s="125"/>
      <c r="CA25" s="63"/>
      <c r="CB25" s="63"/>
      <c r="CC25" s="143"/>
      <c r="CD25" s="63"/>
      <c r="CE25" s="63"/>
      <c r="CF25" s="143"/>
      <c r="CG25" s="125"/>
      <c r="CH25" s="25">
        <v>52.63</v>
      </c>
      <c r="CI25" s="25">
        <v>78.95</v>
      </c>
      <c r="CJ25" s="28">
        <f t="shared" si="27"/>
        <v>65.790000000000006</v>
      </c>
      <c r="CK25" s="25">
        <v>71.709999999999994</v>
      </c>
      <c r="CL25" s="25">
        <v>50</v>
      </c>
      <c r="CM25" s="28">
        <f t="shared" si="28"/>
        <v>60.854999999999997</v>
      </c>
      <c r="CN25" s="25">
        <v>31.58</v>
      </c>
      <c r="CO25" s="25">
        <v>59.21</v>
      </c>
      <c r="CP25" s="25">
        <v>80.260000000000005</v>
      </c>
      <c r="CQ25" s="28">
        <f t="shared" si="29"/>
        <v>57.016666666666673</v>
      </c>
      <c r="CR25" s="25">
        <v>60.53</v>
      </c>
      <c r="CS25" s="25">
        <v>32.89</v>
      </c>
      <c r="CT25" s="25">
        <v>35.53</v>
      </c>
      <c r="CU25" s="28">
        <f t="shared" si="30"/>
        <v>42.983333333333327</v>
      </c>
      <c r="CV25" s="78">
        <f t="shared" si="31"/>
        <v>56.661250000000003</v>
      </c>
    </row>
    <row r="26" spans="1:100" x14ac:dyDescent="0.25">
      <c r="A26" s="20" t="s">
        <v>22</v>
      </c>
      <c r="B26" s="25">
        <v>89.08</v>
      </c>
      <c r="C26" s="25">
        <v>71.22</v>
      </c>
      <c r="D26" s="25">
        <v>56.93</v>
      </c>
      <c r="E26" s="25">
        <v>41.6</v>
      </c>
      <c r="F26" s="28">
        <f t="shared" si="0"/>
        <v>49.265000000000001</v>
      </c>
      <c r="G26" s="25">
        <v>63.45</v>
      </c>
      <c r="H26" s="25">
        <v>35.29</v>
      </c>
      <c r="I26" s="28">
        <f t="shared" si="1"/>
        <v>49.370000000000005</v>
      </c>
      <c r="J26" s="25">
        <v>66.39</v>
      </c>
      <c r="K26" s="25">
        <v>61.76</v>
      </c>
      <c r="L26" s="28">
        <f t="shared" si="2"/>
        <v>64.075000000000003</v>
      </c>
      <c r="M26" s="25">
        <v>69.75</v>
      </c>
      <c r="N26" s="25">
        <v>38.03</v>
      </c>
      <c r="O26" s="28">
        <f t="shared" si="3"/>
        <v>53.89</v>
      </c>
      <c r="P26" s="25">
        <v>61.76</v>
      </c>
      <c r="Q26" s="25">
        <v>38.659999999999997</v>
      </c>
      <c r="R26" s="25">
        <v>61.97</v>
      </c>
      <c r="S26" s="28">
        <f t="shared" si="4"/>
        <v>54.129999999999995</v>
      </c>
      <c r="T26" s="25">
        <v>65.55</v>
      </c>
      <c r="U26" s="25">
        <v>39.92</v>
      </c>
      <c r="V26" s="28">
        <f t="shared" si="5"/>
        <v>52.734999999999999</v>
      </c>
      <c r="W26" s="68">
        <f t="shared" si="6"/>
        <v>60.470624999999998</v>
      </c>
      <c r="X26" s="25">
        <v>88.48</v>
      </c>
      <c r="Y26" s="25">
        <v>64.400000000000006</v>
      </c>
      <c r="Z26" s="25">
        <v>49.79</v>
      </c>
      <c r="AA26" s="25">
        <v>44.86</v>
      </c>
      <c r="AB26" s="28">
        <f t="shared" si="7"/>
        <v>47.325000000000003</v>
      </c>
      <c r="AC26" s="25">
        <v>75.31</v>
      </c>
      <c r="AD26" s="25">
        <v>39.71</v>
      </c>
      <c r="AE26" s="28">
        <f t="shared" si="8"/>
        <v>57.510000000000005</v>
      </c>
      <c r="AF26" s="25">
        <v>63.79</v>
      </c>
      <c r="AG26" s="25">
        <v>46.5</v>
      </c>
      <c r="AH26" s="28">
        <f t="shared" si="9"/>
        <v>55.144999999999996</v>
      </c>
      <c r="AI26" s="25">
        <v>54.32</v>
      </c>
      <c r="AJ26" s="25">
        <v>31.48</v>
      </c>
      <c r="AK26" s="28">
        <f t="shared" si="10"/>
        <v>42.9</v>
      </c>
      <c r="AL26" s="25">
        <v>57.2</v>
      </c>
      <c r="AM26" s="25">
        <v>57.61</v>
      </c>
      <c r="AN26" s="25">
        <v>57.41</v>
      </c>
      <c r="AO26" s="28">
        <f t="shared" si="11"/>
        <v>57.406666666666666</v>
      </c>
      <c r="AP26" s="25">
        <v>61.73</v>
      </c>
      <c r="AQ26" s="25">
        <v>46.09</v>
      </c>
      <c r="AR26" s="28">
        <f t="shared" si="12"/>
        <v>53.91</v>
      </c>
      <c r="AS26" s="68">
        <f t="shared" si="13"/>
        <v>58.384583333333325</v>
      </c>
      <c r="AT26" s="25">
        <v>85.47</v>
      </c>
      <c r="AU26" s="25">
        <v>62.96</v>
      </c>
      <c r="AV26" s="25">
        <v>58.83</v>
      </c>
      <c r="AW26" s="25">
        <v>56.84</v>
      </c>
      <c r="AX26" s="28">
        <f t="shared" si="14"/>
        <v>57.835000000000001</v>
      </c>
      <c r="AY26" s="25">
        <v>62.11</v>
      </c>
      <c r="AZ26" s="25">
        <v>73.5</v>
      </c>
      <c r="BA26" s="25">
        <v>77.489999999999995</v>
      </c>
      <c r="BB26" s="28">
        <f t="shared" si="15"/>
        <v>75.495000000000005</v>
      </c>
      <c r="BC26" s="25">
        <v>63.53</v>
      </c>
      <c r="BD26" s="25">
        <v>50</v>
      </c>
      <c r="BE26" s="28">
        <f t="shared" si="16"/>
        <v>56.765000000000001</v>
      </c>
      <c r="BF26" s="25">
        <v>45.87</v>
      </c>
      <c r="BG26" s="25">
        <v>66.239999999999995</v>
      </c>
      <c r="BH26" s="25">
        <v>51.57</v>
      </c>
      <c r="BI26" s="25">
        <v>66.67</v>
      </c>
      <c r="BJ26" s="25">
        <v>47.29</v>
      </c>
      <c r="BK26" s="28">
        <f t="shared" si="17"/>
        <v>56.980000000000004</v>
      </c>
      <c r="BL26" s="25">
        <v>57.55</v>
      </c>
      <c r="BM26" s="25">
        <v>69.09</v>
      </c>
      <c r="BN26" s="28">
        <f t="shared" si="18"/>
        <v>63.32</v>
      </c>
      <c r="BO26" s="25">
        <v>70.94</v>
      </c>
      <c r="BP26" s="25">
        <v>58.4</v>
      </c>
      <c r="BQ26" s="28">
        <f t="shared" si="19"/>
        <v>64.67</v>
      </c>
      <c r="BR26" s="25">
        <v>45.58</v>
      </c>
      <c r="BS26" s="68">
        <f t="shared" si="20"/>
        <v>62.440416666666671</v>
      </c>
      <c r="BT26" s="113">
        <v>53.99</v>
      </c>
      <c r="BU26" s="113">
        <v>58.82</v>
      </c>
      <c r="BV26" s="114">
        <f t="shared" si="21"/>
        <v>56.405000000000001</v>
      </c>
      <c r="BW26" s="113">
        <v>75.42</v>
      </c>
      <c r="BX26" s="113">
        <v>45.8</v>
      </c>
      <c r="BY26" s="114">
        <f t="shared" si="22"/>
        <v>60.61</v>
      </c>
      <c r="BZ26" s="33">
        <f t="shared" si="23"/>
        <v>58.5075</v>
      </c>
      <c r="CA26" s="25">
        <v>44.03</v>
      </c>
      <c r="CB26" s="25">
        <v>47.94</v>
      </c>
      <c r="CC26" s="114">
        <f t="shared" si="24"/>
        <v>45.984999999999999</v>
      </c>
      <c r="CD26" s="25">
        <v>75.31</v>
      </c>
      <c r="CE26" s="25">
        <v>40.74</v>
      </c>
      <c r="CF26" s="114">
        <f t="shared" si="25"/>
        <v>58.025000000000006</v>
      </c>
      <c r="CG26" s="33">
        <f t="shared" si="26"/>
        <v>52.005000000000003</v>
      </c>
      <c r="CH26" s="25">
        <v>60.26</v>
      </c>
      <c r="CI26" s="25">
        <v>70.94</v>
      </c>
      <c r="CJ26" s="28">
        <f t="shared" si="27"/>
        <v>65.599999999999994</v>
      </c>
      <c r="CK26" s="25">
        <v>80.06</v>
      </c>
      <c r="CL26" s="25">
        <v>61.54</v>
      </c>
      <c r="CM26" s="28">
        <f t="shared" si="28"/>
        <v>70.8</v>
      </c>
      <c r="CN26" s="25">
        <v>56.98</v>
      </c>
      <c r="CO26" s="25">
        <v>68.38</v>
      </c>
      <c r="CP26" s="25">
        <v>72.930000000000007</v>
      </c>
      <c r="CQ26" s="28">
        <f t="shared" si="29"/>
        <v>66.096666666666664</v>
      </c>
      <c r="CR26" s="25">
        <v>48.01</v>
      </c>
      <c r="CS26" s="25">
        <v>43.59</v>
      </c>
      <c r="CT26" s="25">
        <v>38.75</v>
      </c>
      <c r="CU26" s="28">
        <f t="shared" si="30"/>
        <v>43.449999999999996</v>
      </c>
      <c r="CV26" s="78">
        <f t="shared" si="31"/>
        <v>61.486666666666657</v>
      </c>
    </row>
    <row r="27" spans="1:100" x14ac:dyDescent="0.25">
      <c r="A27" s="20" t="s">
        <v>23</v>
      </c>
      <c r="B27" s="25">
        <v>100</v>
      </c>
      <c r="C27" s="25">
        <v>50</v>
      </c>
      <c r="D27" s="25">
        <v>50</v>
      </c>
      <c r="E27" s="25">
        <v>35.71</v>
      </c>
      <c r="F27" s="28">
        <f t="shared" si="0"/>
        <v>42.855000000000004</v>
      </c>
      <c r="G27" s="25">
        <v>71.430000000000007</v>
      </c>
      <c r="H27" s="25">
        <v>64.290000000000006</v>
      </c>
      <c r="I27" s="28">
        <f t="shared" si="1"/>
        <v>67.860000000000014</v>
      </c>
      <c r="J27" s="25">
        <v>85.71</v>
      </c>
      <c r="K27" s="25">
        <v>14.29</v>
      </c>
      <c r="L27" s="28">
        <f t="shared" si="2"/>
        <v>50</v>
      </c>
      <c r="M27" s="25">
        <v>57.14</v>
      </c>
      <c r="N27" s="25">
        <v>21.43</v>
      </c>
      <c r="O27" s="28">
        <f t="shared" si="3"/>
        <v>39.284999999999997</v>
      </c>
      <c r="P27" s="25">
        <v>85.71</v>
      </c>
      <c r="Q27" s="25">
        <v>71.430000000000007</v>
      </c>
      <c r="R27" s="25">
        <v>50</v>
      </c>
      <c r="S27" s="28">
        <f t="shared" si="4"/>
        <v>69.046666666666667</v>
      </c>
      <c r="T27" s="25">
        <v>14.29</v>
      </c>
      <c r="U27" s="25">
        <v>71.430000000000007</v>
      </c>
      <c r="V27" s="28">
        <f t="shared" si="5"/>
        <v>42.86</v>
      </c>
      <c r="W27" s="68">
        <f t="shared" si="6"/>
        <v>57.738333333333337</v>
      </c>
      <c r="X27" s="25">
        <v>100</v>
      </c>
      <c r="Y27" s="25">
        <v>69.44</v>
      </c>
      <c r="Z27" s="25">
        <v>44.44</v>
      </c>
      <c r="AA27" s="25">
        <v>47.22</v>
      </c>
      <c r="AB27" s="28">
        <f t="shared" si="7"/>
        <v>45.83</v>
      </c>
      <c r="AC27" s="25">
        <v>63.89</v>
      </c>
      <c r="AD27" s="25">
        <v>2.78</v>
      </c>
      <c r="AE27" s="28">
        <f t="shared" si="8"/>
        <v>33.335000000000001</v>
      </c>
      <c r="AF27" s="25">
        <v>83.33</v>
      </c>
      <c r="AG27" s="25">
        <v>44.44</v>
      </c>
      <c r="AH27" s="28">
        <f t="shared" si="9"/>
        <v>63.884999999999998</v>
      </c>
      <c r="AI27" s="25">
        <v>72.22</v>
      </c>
      <c r="AJ27" s="25">
        <v>25</v>
      </c>
      <c r="AK27" s="28">
        <f t="shared" si="10"/>
        <v>48.61</v>
      </c>
      <c r="AL27" s="25">
        <v>22.22</v>
      </c>
      <c r="AM27" s="25">
        <v>61.11</v>
      </c>
      <c r="AN27" s="25">
        <v>55.56</v>
      </c>
      <c r="AO27" s="28">
        <f t="shared" si="11"/>
        <v>46.29666666666666</v>
      </c>
      <c r="AP27" s="25">
        <v>72.22</v>
      </c>
      <c r="AQ27" s="25">
        <v>0</v>
      </c>
      <c r="AR27" s="28">
        <f t="shared" si="12"/>
        <v>36.11</v>
      </c>
      <c r="AS27" s="68">
        <f t="shared" si="13"/>
        <v>55.43833333333334</v>
      </c>
      <c r="AT27" s="25">
        <v>100</v>
      </c>
      <c r="AU27" s="25">
        <v>50</v>
      </c>
      <c r="AV27" s="25">
        <v>50</v>
      </c>
      <c r="AW27" s="25">
        <v>35.19</v>
      </c>
      <c r="AX27" s="28">
        <f t="shared" si="14"/>
        <v>42.594999999999999</v>
      </c>
      <c r="AY27" s="25">
        <v>77.78</v>
      </c>
      <c r="AZ27" s="25">
        <v>59.26</v>
      </c>
      <c r="BA27" s="25">
        <v>88.89</v>
      </c>
      <c r="BB27" s="28">
        <f t="shared" si="15"/>
        <v>74.075000000000003</v>
      </c>
      <c r="BC27" s="25">
        <v>88.89</v>
      </c>
      <c r="BD27" s="25">
        <v>31.48</v>
      </c>
      <c r="BE27" s="28">
        <f t="shared" si="16"/>
        <v>60.185000000000002</v>
      </c>
      <c r="BF27" s="25">
        <v>18.52</v>
      </c>
      <c r="BG27" s="25">
        <v>38.89</v>
      </c>
      <c r="BH27" s="25">
        <v>59.26</v>
      </c>
      <c r="BI27" s="25">
        <v>53.7</v>
      </c>
      <c r="BJ27" s="25">
        <v>57.41</v>
      </c>
      <c r="BK27" s="28">
        <f t="shared" si="17"/>
        <v>55.555</v>
      </c>
      <c r="BL27" s="25">
        <v>29.63</v>
      </c>
      <c r="BM27" s="25">
        <v>70.37</v>
      </c>
      <c r="BN27" s="28">
        <f t="shared" si="18"/>
        <v>50</v>
      </c>
      <c r="BO27" s="25">
        <v>22.22</v>
      </c>
      <c r="BP27" s="25">
        <v>66.67</v>
      </c>
      <c r="BQ27" s="28">
        <f t="shared" si="19"/>
        <v>44.445</v>
      </c>
      <c r="BR27" s="25">
        <v>33.33</v>
      </c>
      <c r="BS27" s="68">
        <f t="shared" si="20"/>
        <v>55.942083333333329</v>
      </c>
      <c r="BT27" s="113">
        <v>28.57</v>
      </c>
      <c r="BU27" s="113">
        <v>57.14</v>
      </c>
      <c r="BV27" s="114">
        <f t="shared" si="21"/>
        <v>42.855000000000004</v>
      </c>
      <c r="BW27" s="113">
        <v>85.71</v>
      </c>
      <c r="BX27" s="113">
        <v>14.29</v>
      </c>
      <c r="BY27" s="114">
        <f t="shared" si="22"/>
        <v>50</v>
      </c>
      <c r="BZ27" s="33">
        <f t="shared" si="23"/>
        <v>46.427500000000002</v>
      </c>
      <c r="CA27" s="25">
        <v>55.56</v>
      </c>
      <c r="CB27" s="25">
        <v>72.22</v>
      </c>
      <c r="CC27" s="114">
        <f t="shared" si="24"/>
        <v>63.89</v>
      </c>
      <c r="CD27" s="25">
        <v>86.11</v>
      </c>
      <c r="CE27" s="25">
        <v>11.11</v>
      </c>
      <c r="CF27" s="114">
        <f t="shared" si="25"/>
        <v>48.61</v>
      </c>
      <c r="CG27" s="33">
        <f t="shared" si="26"/>
        <v>56.25</v>
      </c>
      <c r="CH27" s="25">
        <v>66.67</v>
      </c>
      <c r="CI27" s="25">
        <v>79.63</v>
      </c>
      <c r="CJ27" s="28">
        <f t="shared" si="27"/>
        <v>73.150000000000006</v>
      </c>
      <c r="CK27" s="25">
        <v>48.15</v>
      </c>
      <c r="CL27" s="25">
        <v>66.67</v>
      </c>
      <c r="CM27" s="28">
        <f t="shared" si="28"/>
        <v>57.41</v>
      </c>
      <c r="CN27" s="25">
        <v>33.33</v>
      </c>
      <c r="CO27" s="25">
        <v>44.44</v>
      </c>
      <c r="CP27" s="25">
        <v>40.74</v>
      </c>
      <c r="CQ27" s="28">
        <f t="shared" si="29"/>
        <v>39.50333333333333</v>
      </c>
      <c r="CR27" s="25">
        <v>27.78</v>
      </c>
      <c r="CS27" s="25">
        <v>27.78</v>
      </c>
      <c r="CT27" s="25">
        <v>27.78</v>
      </c>
      <c r="CU27" s="28">
        <f t="shared" si="30"/>
        <v>27.78</v>
      </c>
      <c r="CV27" s="78">
        <f t="shared" si="31"/>
        <v>49.460833333333333</v>
      </c>
    </row>
    <row r="28" spans="1:100" x14ac:dyDescent="0.25">
      <c r="A28" s="20" t="s">
        <v>24</v>
      </c>
      <c r="B28" s="63"/>
      <c r="C28" s="63"/>
      <c r="D28" s="63"/>
      <c r="E28" s="63"/>
      <c r="F28" s="119"/>
      <c r="G28" s="63"/>
      <c r="H28" s="63"/>
      <c r="I28" s="119"/>
      <c r="J28" s="63"/>
      <c r="K28" s="63"/>
      <c r="L28" s="119"/>
      <c r="M28" s="63"/>
      <c r="N28" s="63"/>
      <c r="O28" s="119"/>
      <c r="P28" s="63"/>
      <c r="Q28" s="63"/>
      <c r="R28" s="63"/>
      <c r="S28" s="119"/>
      <c r="T28" s="63"/>
      <c r="U28" s="63"/>
      <c r="V28" s="119"/>
      <c r="W28" s="141"/>
      <c r="X28" s="25">
        <v>77.78</v>
      </c>
      <c r="Y28" s="25">
        <v>58.33</v>
      </c>
      <c r="Z28" s="25">
        <v>61.11</v>
      </c>
      <c r="AA28" s="25">
        <v>30.56</v>
      </c>
      <c r="AB28" s="28">
        <f t="shared" si="7"/>
        <v>45.835000000000001</v>
      </c>
      <c r="AC28" s="25">
        <v>66.67</v>
      </c>
      <c r="AD28" s="25">
        <v>30.56</v>
      </c>
      <c r="AE28" s="28">
        <f t="shared" si="8"/>
        <v>48.615000000000002</v>
      </c>
      <c r="AF28" s="25">
        <v>50</v>
      </c>
      <c r="AG28" s="25">
        <v>50</v>
      </c>
      <c r="AH28" s="28">
        <f t="shared" si="9"/>
        <v>50</v>
      </c>
      <c r="AI28" s="25">
        <v>61.11</v>
      </c>
      <c r="AJ28" s="25">
        <v>52.78</v>
      </c>
      <c r="AK28" s="28">
        <f t="shared" si="10"/>
        <v>56.945</v>
      </c>
      <c r="AL28" s="25">
        <v>61.11</v>
      </c>
      <c r="AM28" s="25">
        <v>72.22</v>
      </c>
      <c r="AN28" s="25">
        <v>41.67</v>
      </c>
      <c r="AO28" s="28">
        <f t="shared" si="11"/>
        <v>58.333333333333336</v>
      </c>
      <c r="AP28" s="25">
        <v>44.44</v>
      </c>
      <c r="AQ28" s="25">
        <v>38.89</v>
      </c>
      <c r="AR28" s="28">
        <f t="shared" si="12"/>
        <v>41.664999999999999</v>
      </c>
      <c r="AS28" s="68">
        <f t="shared" si="13"/>
        <v>54.687916666666673</v>
      </c>
      <c r="AT28" s="25">
        <v>86.11</v>
      </c>
      <c r="AU28" s="25">
        <v>47.92</v>
      </c>
      <c r="AV28" s="25">
        <v>65.97</v>
      </c>
      <c r="AW28" s="25">
        <v>34.03</v>
      </c>
      <c r="AX28" s="28">
        <f t="shared" si="14"/>
        <v>50</v>
      </c>
      <c r="AY28" s="25">
        <v>55.56</v>
      </c>
      <c r="AZ28" s="25">
        <v>73.61</v>
      </c>
      <c r="BA28" s="25">
        <v>87.5</v>
      </c>
      <c r="BB28" s="28">
        <f t="shared" si="15"/>
        <v>80.555000000000007</v>
      </c>
      <c r="BC28" s="25">
        <v>80.56</v>
      </c>
      <c r="BD28" s="25">
        <v>47.22</v>
      </c>
      <c r="BE28" s="28">
        <f t="shared" si="16"/>
        <v>63.89</v>
      </c>
      <c r="BF28" s="25">
        <v>52.78</v>
      </c>
      <c r="BG28" s="25">
        <v>62.5</v>
      </c>
      <c r="BH28" s="25">
        <v>57.64</v>
      </c>
      <c r="BI28" s="25">
        <v>86.81</v>
      </c>
      <c r="BJ28" s="25">
        <v>61.11</v>
      </c>
      <c r="BK28" s="28">
        <f t="shared" si="17"/>
        <v>73.960000000000008</v>
      </c>
      <c r="BL28" s="25">
        <v>58.33</v>
      </c>
      <c r="BM28" s="25">
        <v>78.47</v>
      </c>
      <c r="BN28" s="28">
        <f t="shared" si="18"/>
        <v>68.400000000000006</v>
      </c>
      <c r="BO28" s="25">
        <v>69.44</v>
      </c>
      <c r="BP28" s="25">
        <v>75</v>
      </c>
      <c r="BQ28" s="28">
        <f t="shared" si="19"/>
        <v>72.22</v>
      </c>
      <c r="BR28" s="25">
        <v>43.75</v>
      </c>
      <c r="BS28" s="68">
        <f t="shared" si="20"/>
        <v>64.294583333333335</v>
      </c>
      <c r="BT28" s="118"/>
      <c r="BU28" s="118"/>
      <c r="BV28" s="143"/>
      <c r="BW28" s="118"/>
      <c r="BX28" s="118"/>
      <c r="BY28" s="143"/>
      <c r="BZ28" s="125"/>
      <c r="CA28" s="25">
        <v>16.670000000000002</v>
      </c>
      <c r="CB28" s="25">
        <v>30.56</v>
      </c>
      <c r="CC28" s="114">
        <f t="shared" si="24"/>
        <v>23.615000000000002</v>
      </c>
      <c r="CD28" s="25">
        <v>52.78</v>
      </c>
      <c r="CE28" s="25">
        <v>38.89</v>
      </c>
      <c r="CF28" s="114">
        <f t="shared" si="25"/>
        <v>45.835000000000001</v>
      </c>
      <c r="CG28" s="33">
        <f t="shared" si="26"/>
        <v>34.725000000000001</v>
      </c>
      <c r="CH28" s="25">
        <v>54.17</v>
      </c>
      <c r="CI28" s="25">
        <v>77.78</v>
      </c>
      <c r="CJ28" s="28">
        <f t="shared" si="27"/>
        <v>65.974999999999994</v>
      </c>
      <c r="CK28" s="25">
        <v>73.61</v>
      </c>
      <c r="CL28" s="25">
        <v>63.89</v>
      </c>
      <c r="CM28" s="28">
        <f t="shared" si="28"/>
        <v>68.75</v>
      </c>
      <c r="CN28" s="25">
        <v>63.89</v>
      </c>
      <c r="CO28" s="25">
        <v>61.11</v>
      </c>
      <c r="CP28" s="25">
        <v>65.28</v>
      </c>
      <c r="CQ28" s="28">
        <f t="shared" si="29"/>
        <v>63.426666666666669</v>
      </c>
      <c r="CR28" s="25">
        <v>59.03</v>
      </c>
      <c r="CS28" s="25">
        <v>38.19</v>
      </c>
      <c r="CT28" s="25">
        <v>35.42</v>
      </c>
      <c r="CU28" s="28">
        <f t="shared" si="30"/>
        <v>44.213333333333331</v>
      </c>
      <c r="CV28" s="78">
        <f t="shared" si="31"/>
        <v>60.591250000000002</v>
      </c>
    </row>
    <row r="29" spans="1:100" x14ac:dyDescent="0.25">
      <c r="A29" s="20" t="s">
        <v>25</v>
      </c>
      <c r="B29" s="25">
        <v>68</v>
      </c>
      <c r="C29" s="25">
        <v>54</v>
      </c>
      <c r="D29" s="25">
        <v>71</v>
      </c>
      <c r="E29" s="25">
        <v>53</v>
      </c>
      <c r="F29" s="28">
        <f t="shared" si="0"/>
        <v>62</v>
      </c>
      <c r="G29" s="25">
        <v>86</v>
      </c>
      <c r="H29" s="25">
        <v>52</v>
      </c>
      <c r="I29" s="28">
        <f t="shared" si="1"/>
        <v>69</v>
      </c>
      <c r="J29" s="25">
        <v>54</v>
      </c>
      <c r="K29" s="25">
        <v>58</v>
      </c>
      <c r="L29" s="28">
        <f t="shared" si="2"/>
        <v>56</v>
      </c>
      <c r="M29" s="25">
        <v>62</v>
      </c>
      <c r="N29" s="25">
        <v>31</v>
      </c>
      <c r="O29" s="28">
        <f t="shared" si="3"/>
        <v>46.5</v>
      </c>
      <c r="P29" s="25">
        <v>50</v>
      </c>
      <c r="Q29" s="25">
        <v>56</v>
      </c>
      <c r="R29" s="25">
        <v>55</v>
      </c>
      <c r="S29" s="28">
        <f t="shared" si="4"/>
        <v>53.666666666666664</v>
      </c>
      <c r="T29" s="25">
        <v>54</v>
      </c>
      <c r="U29" s="25">
        <v>28</v>
      </c>
      <c r="V29" s="28">
        <f t="shared" si="5"/>
        <v>41</v>
      </c>
      <c r="W29" s="68">
        <f t="shared" si="6"/>
        <v>56.270833333333336</v>
      </c>
      <c r="X29" s="25">
        <v>87.5</v>
      </c>
      <c r="Y29" s="25">
        <v>65.63</v>
      </c>
      <c r="Z29" s="25">
        <v>56.25</v>
      </c>
      <c r="AA29" s="25">
        <v>71.88</v>
      </c>
      <c r="AB29" s="28">
        <f t="shared" si="7"/>
        <v>64.064999999999998</v>
      </c>
      <c r="AC29" s="25">
        <v>84.38</v>
      </c>
      <c r="AD29" s="25">
        <v>56.25</v>
      </c>
      <c r="AE29" s="28">
        <f t="shared" si="8"/>
        <v>70.314999999999998</v>
      </c>
      <c r="AF29" s="25">
        <v>87.5</v>
      </c>
      <c r="AG29" s="25">
        <v>62.5</v>
      </c>
      <c r="AH29" s="28">
        <f t="shared" si="9"/>
        <v>75</v>
      </c>
      <c r="AI29" s="25">
        <v>50</v>
      </c>
      <c r="AJ29" s="25">
        <v>50</v>
      </c>
      <c r="AK29" s="28">
        <f t="shared" si="10"/>
        <v>50</v>
      </c>
      <c r="AL29" s="25">
        <v>81.25</v>
      </c>
      <c r="AM29" s="25">
        <v>68.75</v>
      </c>
      <c r="AN29" s="25">
        <v>50</v>
      </c>
      <c r="AO29" s="28">
        <f t="shared" si="11"/>
        <v>66.666666666666671</v>
      </c>
      <c r="AP29" s="25">
        <v>81.25</v>
      </c>
      <c r="AQ29" s="25">
        <v>31.25</v>
      </c>
      <c r="AR29" s="28">
        <f t="shared" si="12"/>
        <v>56.25</v>
      </c>
      <c r="AS29" s="68">
        <f t="shared" si="13"/>
        <v>66.928333333333342</v>
      </c>
      <c r="AT29" s="25">
        <v>75.760000000000005</v>
      </c>
      <c r="AU29" s="25">
        <v>50</v>
      </c>
      <c r="AV29" s="25">
        <v>63.64</v>
      </c>
      <c r="AW29" s="25">
        <v>71.209999999999994</v>
      </c>
      <c r="AX29" s="28">
        <f t="shared" si="14"/>
        <v>67.424999999999997</v>
      </c>
      <c r="AY29" s="25">
        <v>56.06</v>
      </c>
      <c r="AZ29" s="25">
        <v>72.73</v>
      </c>
      <c r="BA29" s="25">
        <v>54.55</v>
      </c>
      <c r="BB29" s="28">
        <f t="shared" si="15"/>
        <v>63.64</v>
      </c>
      <c r="BC29" s="25">
        <v>48.48</v>
      </c>
      <c r="BD29" s="25">
        <v>53.03</v>
      </c>
      <c r="BE29" s="28">
        <f t="shared" si="16"/>
        <v>50.754999999999995</v>
      </c>
      <c r="BF29" s="25">
        <v>31.82</v>
      </c>
      <c r="BG29" s="25">
        <v>53.03</v>
      </c>
      <c r="BH29" s="25">
        <v>48.48</v>
      </c>
      <c r="BI29" s="25">
        <v>63.64</v>
      </c>
      <c r="BJ29" s="25">
        <v>39.39</v>
      </c>
      <c r="BK29" s="28">
        <f t="shared" si="17"/>
        <v>51.515000000000001</v>
      </c>
      <c r="BL29" s="25">
        <v>75.760000000000005</v>
      </c>
      <c r="BM29" s="25">
        <v>78.790000000000006</v>
      </c>
      <c r="BN29" s="28">
        <f t="shared" si="18"/>
        <v>77.275000000000006</v>
      </c>
      <c r="BO29" s="25">
        <v>66.67</v>
      </c>
      <c r="BP29" s="25">
        <v>63.64</v>
      </c>
      <c r="BQ29" s="28">
        <f t="shared" si="19"/>
        <v>65.155000000000001</v>
      </c>
      <c r="BR29" s="25">
        <v>62.12</v>
      </c>
      <c r="BS29" s="68">
        <f t="shared" si="20"/>
        <v>57.576249999999995</v>
      </c>
      <c r="BT29" s="113">
        <v>33</v>
      </c>
      <c r="BU29" s="113">
        <v>38</v>
      </c>
      <c r="BV29" s="114">
        <f t="shared" si="21"/>
        <v>35.5</v>
      </c>
      <c r="BW29" s="113">
        <v>77</v>
      </c>
      <c r="BX29" s="113">
        <v>14</v>
      </c>
      <c r="BY29" s="114">
        <f t="shared" si="22"/>
        <v>45.5</v>
      </c>
      <c r="BZ29" s="33">
        <f t="shared" si="23"/>
        <v>40.5</v>
      </c>
      <c r="CA29" s="25">
        <v>53.13</v>
      </c>
      <c r="CB29" s="25">
        <v>84.38</v>
      </c>
      <c r="CC29" s="114">
        <f t="shared" si="24"/>
        <v>68.754999999999995</v>
      </c>
      <c r="CD29" s="25">
        <v>56.25</v>
      </c>
      <c r="CE29" s="25">
        <v>62.5</v>
      </c>
      <c r="CF29" s="114">
        <f t="shared" si="25"/>
        <v>59.375</v>
      </c>
      <c r="CG29" s="33">
        <f t="shared" si="26"/>
        <v>64.064999999999998</v>
      </c>
      <c r="CH29" s="25">
        <v>45.45</v>
      </c>
      <c r="CI29" s="25">
        <v>63.64</v>
      </c>
      <c r="CJ29" s="28">
        <f t="shared" si="27"/>
        <v>54.545000000000002</v>
      </c>
      <c r="CK29" s="25">
        <v>75.760000000000005</v>
      </c>
      <c r="CL29" s="25">
        <v>57.58</v>
      </c>
      <c r="CM29" s="28">
        <f t="shared" si="28"/>
        <v>66.67</v>
      </c>
      <c r="CN29" s="25">
        <v>63.64</v>
      </c>
      <c r="CO29" s="25">
        <v>57.58</v>
      </c>
      <c r="CP29" s="25">
        <v>69.7</v>
      </c>
      <c r="CQ29" s="28">
        <f t="shared" si="29"/>
        <v>63.640000000000008</v>
      </c>
      <c r="CR29" s="25">
        <v>53.03</v>
      </c>
      <c r="CS29" s="25">
        <v>54.55</v>
      </c>
      <c r="CT29" s="25">
        <v>40.909999999999997</v>
      </c>
      <c r="CU29" s="28">
        <f t="shared" si="30"/>
        <v>49.49666666666667</v>
      </c>
      <c r="CV29" s="78">
        <f t="shared" si="31"/>
        <v>58.587916666666672</v>
      </c>
    </row>
    <row r="30" spans="1:100" x14ac:dyDescent="0.25">
      <c r="A30" s="20" t="s">
        <v>26</v>
      </c>
      <c r="B30" s="25">
        <v>77.78</v>
      </c>
      <c r="C30" s="25">
        <v>63.89</v>
      </c>
      <c r="D30" s="25">
        <v>52.78</v>
      </c>
      <c r="E30" s="25">
        <v>61.11</v>
      </c>
      <c r="F30" s="28">
        <f t="shared" si="0"/>
        <v>56.945</v>
      </c>
      <c r="G30" s="25">
        <v>66.67</v>
      </c>
      <c r="H30" s="25">
        <v>62.5</v>
      </c>
      <c r="I30" s="28">
        <f t="shared" si="1"/>
        <v>64.585000000000008</v>
      </c>
      <c r="J30" s="25">
        <v>69.44</v>
      </c>
      <c r="K30" s="25">
        <v>75</v>
      </c>
      <c r="L30" s="28">
        <f t="shared" si="2"/>
        <v>72.22</v>
      </c>
      <c r="M30" s="25">
        <v>58.33</v>
      </c>
      <c r="N30" s="25">
        <v>41.67</v>
      </c>
      <c r="O30" s="28">
        <f t="shared" si="3"/>
        <v>50</v>
      </c>
      <c r="P30" s="25">
        <v>66.67</v>
      </c>
      <c r="Q30" s="25">
        <v>69.44</v>
      </c>
      <c r="R30" s="25">
        <v>47.22</v>
      </c>
      <c r="S30" s="28">
        <f t="shared" si="4"/>
        <v>61.110000000000007</v>
      </c>
      <c r="T30" s="25">
        <v>38.89</v>
      </c>
      <c r="U30" s="25">
        <v>58.33</v>
      </c>
      <c r="V30" s="28">
        <f t="shared" si="5"/>
        <v>48.61</v>
      </c>
      <c r="W30" s="68">
        <f t="shared" si="6"/>
        <v>61.892500000000013</v>
      </c>
      <c r="X30" s="25">
        <v>69.23</v>
      </c>
      <c r="Y30" s="25">
        <v>51.92</v>
      </c>
      <c r="Z30" s="25">
        <v>61.54</v>
      </c>
      <c r="AA30" s="25">
        <v>63.46</v>
      </c>
      <c r="AB30" s="28">
        <f t="shared" si="7"/>
        <v>62.5</v>
      </c>
      <c r="AC30" s="25">
        <v>38.46</v>
      </c>
      <c r="AD30" s="25">
        <v>46.15</v>
      </c>
      <c r="AE30" s="28">
        <f t="shared" si="8"/>
        <v>42.305</v>
      </c>
      <c r="AF30" s="25">
        <v>80.77</v>
      </c>
      <c r="AG30" s="25">
        <v>84.62</v>
      </c>
      <c r="AH30" s="28">
        <f t="shared" si="9"/>
        <v>82.694999999999993</v>
      </c>
      <c r="AI30" s="25">
        <v>96.15</v>
      </c>
      <c r="AJ30" s="25">
        <v>59.62</v>
      </c>
      <c r="AK30" s="28">
        <f t="shared" si="10"/>
        <v>77.885000000000005</v>
      </c>
      <c r="AL30" s="25">
        <v>69.23</v>
      </c>
      <c r="AM30" s="25">
        <v>53.85</v>
      </c>
      <c r="AN30" s="25">
        <v>73.08</v>
      </c>
      <c r="AO30" s="28">
        <f t="shared" si="11"/>
        <v>65.38666666666667</v>
      </c>
      <c r="AP30" s="25">
        <v>69.23</v>
      </c>
      <c r="AQ30" s="25">
        <v>73.08</v>
      </c>
      <c r="AR30" s="28">
        <f t="shared" si="12"/>
        <v>71.155000000000001</v>
      </c>
      <c r="AS30" s="68">
        <f t="shared" si="13"/>
        <v>65.384583333333325</v>
      </c>
      <c r="AT30" s="25">
        <v>69.23</v>
      </c>
      <c r="AU30" s="25">
        <v>46.15</v>
      </c>
      <c r="AV30" s="25">
        <v>67.31</v>
      </c>
      <c r="AW30" s="25">
        <v>55.77</v>
      </c>
      <c r="AX30" s="28">
        <f t="shared" si="14"/>
        <v>61.540000000000006</v>
      </c>
      <c r="AY30" s="25">
        <v>86.54</v>
      </c>
      <c r="AZ30" s="25">
        <v>84.62</v>
      </c>
      <c r="BA30" s="25">
        <v>65.38</v>
      </c>
      <c r="BB30" s="28">
        <f t="shared" si="15"/>
        <v>75</v>
      </c>
      <c r="BC30" s="25">
        <v>61.54</v>
      </c>
      <c r="BD30" s="25">
        <v>40.380000000000003</v>
      </c>
      <c r="BE30" s="28">
        <f t="shared" si="16"/>
        <v>50.96</v>
      </c>
      <c r="BF30" s="25">
        <v>30.77</v>
      </c>
      <c r="BG30" s="25">
        <v>75</v>
      </c>
      <c r="BH30" s="25">
        <v>40.380000000000003</v>
      </c>
      <c r="BI30" s="25">
        <v>75</v>
      </c>
      <c r="BJ30" s="25">
        <v>34.619999999999997</v>
      </c>
      <c r="BK30" s="28">
        <f t="shared" si="17"/>
        <v>54.81</v>
      </c>
      <c r="BL30" s="25">
        <v>84.62</v>
      </c>
      <c r="BM30" s="25">
        <v>92.31</v>
      </c>
      <c r="BN30" s="28">
        <f t="shared" si="18"/>
        <v>88.465000000000003</v>
      </c>
      <c r="BO30" s="25">
        <v>57.69</v>
      </c>
      <c r="BP30" s="25">
        <v>73.08</v>
      </c>
      <c r="BQ30" s="28">
        <f t="shared" si="19"/>
        <v>65.384999999999991</v>
      </c>
      <c r="BR30" s="25">
        <v>34.619999999999997</v>
      </c>
      <c r="BS30" s="68">
        <f t="shared" si="20"/>
        <v>62.019166666666678</v>
      </c>
      <c r="BT30" s="113">
        <v>45.83</v>
      </c>
      <c r="BU30" s="113">
        <v>65.28</v>
      </c>
      <c r="BV30" s="114">
        <f t="shared" si="21"/>
        <v>55.555</v>
      </c>
      <c r="BW30" s="113">
        <v>80.56</v>
      </c>
      <c r="BX30" s="113">
        <v>33.33</v>
      </c>
      <c r="BY30" s="114">
        <f t="shared" si="22"/>
        <v>56.945</v>
      </c>
      <c r="BZ30" s="33">
        <f t="shared" si="23"/>
        <v>56.25</v>
      </c>
      <c r="CA30" s="25">
        <v>5.77</v>
      </c>
      <c r="CB30" s="25">
        <v>67.31</v>
      </c>
      <c r="CC30" s="114">
        <f t="shared" si="24"/>
        <v>36.54</v>
      </c>
      <c r="CD30" s="25">
        <v>90.38</v>
      </c>
      <c r="CE30" s="25">
        <v>11.54</v>
      </c>
      <c r="CF30" s="114">
        <f t="shared" si="25"/>
        <v>50.959999999999994</v>
      </c>
      <c r="CG30" s="33">
        <f t="shared" si="26"/>
        <v>43.75</v>
      </c>
      <c r="CH30" s="25">
        <v>46.15</v>
      </c>
      <c r="CI30" s="25">
        <v>84.62</v>
      </c>
      <c r="CJ30" s="28">
        <f t="shared" si="27"/>
        <v>65.385000000000005</v>
      </c>
      <c r="CK30" s="25">
        <v>71.150000000000006</v>
      </c>
      <c r="CL30" s="25">
        <v>46.15</v>
      </c>
      <c r="CM30" s="28">
        <f t="shared" si="28"/>
        <v>58.650000000000006</v>
      </c>
      <c r="CN30" s="25">
        <v>42.31</v>
      </c>
      <c r="CO30" s="25">
        <v>73.08</v>
      </c>
      <c r="CP30" s="25">
        <v>76.92</v>
      </c>
      <c r="CQ30" s="28">
        <f t="shared" si="29"/>
        <v>64.103333333333339</v>
      </c>
      <c r="CR30" s="25">
        <v>51.92</v>
      </c>
      <c r="CS30" s="25">
        <v>32.69</v>
      </c>
      <c r="CT30" s="25">
        <v>21.15</v>
      </c>
      <c r="CU30" s="28">
        <f t="shared" si="30"/>
        <v>35.25333333333333</v>
      </c>
      <c r="CV30" s="78">
        <f t="shared" si="31"/>
        <v>55.84791666666667</v>
      </c>
    </row>
    <row r="31" spans="1:100" x14ac:dyDescent="0.25">
      <c r="A31" s="20" t="s">
        <v>27</v>
      </c>
      <c r="B31" s="25">
        <v>100</v>
      </c>
      <c r="C31" s="25">
        <v>100</v>
      </c>
      <c r="D31" s="25">
        <v>47.37</v>
      </c>
      <c r="E31" s="25">
        <v>44.74</v>
      </c>
      <c r="F31" s="28">
        <f t="shared" si="0"/>
        <v>46.055</v>
      </c>
      <c r="G31" s="25">
        <v>81.58</v>
      </c>
      <c r="H31" s="25">
        <v>15.79</v>
      </c>
      <c r="I31" s="28">
        <f t="shared" si="1"/>
        <v>48.685000000000002</v>
      </c>
      <c r="J31" s="25">
        <v>94.74</v>
      </c>
      <c r="K31" s="25">
        <v>73.680000000000007</v>
      </c>
      <c r="L31" s="28">
        <f t="shared" si="2"/>
        <v>84.210000000000008</v>
      </c>
      <c r="M31" s="25">
        <v>89.47</v>
      </c>
      <c r="N31" s="25">
        <v>47.37</v>
      </c>
      <c r="O31" s="28">
        <f t="shared" si="3"/>
        <v>68.42</v>
      </c>
      <c r="P31" s="25">
        <v>42.11</v>
      </c>
      <c r="Q31" s="25">
        <v>42.11</v>
      </c>
      <c r="R31" s="25">
        <v>68.42</v>
      </c>
      <c r="S31" s="28">
        <f t="shared" si="4"/>
        <v>50.879999999999995</v>
      </c>
      <c r="T31" s="25">
        <v>42.11</v>
      </c>
      <c r="U31" s="25">
        <v>10.53</v>
      </c>
      <c r="V31" s="28">
        <f t="shared" si="5"/>
        <v>26.32</v>
      </c>
      <c r="W31" s="68">
        <f t="shared" si="6"/>
        <v>65.571250000000006</v>
      </c>
      <c r="X31" s="25">
        <v>88.24</v>
      </c>
      <c r="Y31" s="25">
        <v>47.06</v>
      </c>
      <c r="Z31" s="25">
        <v>47.06</v>
      </c>
      <c r="AA31" s="25">
        <v>44.12</v>
      </c>
      <c r="AB31" s="28">
        <f t="shared" si="7"/>
        <v>45.59</v>
      </c>
      <c r="AC31" s="25">
        <v>67.650000000000006</v>
      </c>
      <c r="AD31" s="25">
        <v>52.94</v>
      </c>
      <c r="AE31" s="28">
        <f t="shared" si="8"/>
        <v>60.295000000000002</v>
      </c>
      <c r="AF31" s="25">
        <v>70.59</v>
      </c>
      <c r="AG31" s="25">
        <v>41.18</v>
      </c>
      <c r="AH31" s="28">
        <f t="shared" si="9"/>
        <v>55.885000000000005</v>
      </c>
      <c r="AI31" s="25">
        <v>64.709999999999994</v>
      </c>
      <c r="AJ31" s="25">
        <v>47.06</v>
      </c>
      <c r="AK31" s="28">
        <f t="shared" si="10"/>
        <v>55.884999999999998</v>
      </c>
      <c r="AL31" s="25">
        <v>47.06</v>
      </c>
      <c r="AM31" s="25">
        <v>52.94</v>
      </c>
      <c r="AN31" s="25">
        <v>61.76</v>
      </c>
      <c r="AO31" s="28">
        <f t="shared" si="11"/>
        <v>53.919999999999995</v>
      </c>
      <c r="AP31" s="25">
        <v>76.47</v>
      </c>
      <c r="AQ31" s="25">
        <v>17.649999999999999</v>
      </c>
      <c r="AR31" s="28">
        <f t="shared" si="12"/>
        <v>47.06</v>
      </c>
      <c r="AS31" s="68">
        <f t="shared" si="13"/>
        <v>56.741875</v>
      </c>
      <c r="AT31" s="25">
        <v>67.739999999999995</v>
      </c>
      <c r="AU31" s="25">
        <v>53.23</v>
      </c>
      <c r="AV31" s="25">
        <v>61.29</v>
      </c>
      <c r="AW31" s="25">
        <v>58.06</v>
      </c>
      <c r="AX31" s="28">
        <f t="shared" si="14"/>
        <v>59.674999999999997</v>
      </c>
      <c r="AY31" s="25">
        <v>43.55</v>
      </c>
      <c r="AZ31" s="25">
        <v>70.97</v>
      </c>
      <c r="BA31" s="25">
        <v>48.39</v>
      </c>
      <c r="BB31" s="28">
        <f t="shared" si="15"/>
        <v>59.68</v>
      </c>
      <c r="BC31" s="25">
        <v>70.97</v>
      </c>
      <c r="BD31" s="25">
        <v>35.479999999999997</v>
      </c>
      <c r="BE31" s="28">
        <f t="shared" si="16"/>
        <v>53.224999999999994</v>
      </c>
      <c r="BF31" s="25">
        <v>17.739999999999998</v>
      </c>
      <c r="BG31" s="25">
        <v>66.13</v>
      </c>
      <c r="BH31" s="25">
        <v>40.32</v>
      </c>
      <c r="BI31" s="25">
        <v>67.739999999999995</v>
      </c>
      <c r="BJ31" s="25">
        <v>32.26</v>
      </c>
      <c r="BK31" s="28">
        <f t="shared" si="17"/>
        <v>50</v>
      </c>
      <c r="BL31" s="25">
        <v>45.16</v>
      </c>
      <c r="BM31" s="25">
        <v>69.349999999999994</v>
      </c>
      <c r="BN31" s="28">
        <f t="shared" si="18"/>
        <v>57.254999999999995</v>
      </c>
      <c r="BO31" s="25">
        <v>67.739999999999995</v>
      </c>
      <c r="BP31" s="25">
        <v>19.350000000000001</v>
      </c>
      <c r="BQ31" s="28">
        <f t="shared" si="19"/>
        <v>43.545000000000002</v>
      </c>
      <c r="BR31" s="25">
        <v>32.26</v>
      </c>
      <c r="BS31" s="68">
        <f t="shared" si="20"/>
        <v>51.0075</v>
      </c>
      <c r="BT31" s="113">
        <v>42.11</v>
      </c>
      <c r="BU31" s="113">
        <v>57.89</v>
      </c>
      <c r="BV31" s="114">
        <f t="shared" si="21"/>
        <v>50</v>
      </c>
      <c r="BW31" s="113">
        <v>50</v>
      </c>
      <c r="BX31" s="113">
        <v>26.32</v>
      </c>
      <c r="BY31" s="114">
        <f t="shared" si="22"/>
        <v>38.159999999999997</v>
      </c>
      <c r="BZ31" s="33">
        <f t="shared" si="23"/>
        <v>44.08</v>
      </c>
      <c r="CA31" s="25">
        <v>26.47</v>
      </c>
      <c r="CB31" s="25">
        <v>11.76</v>
      </c>
      <c r="CC31" s="114">
        <f t="shared" si="24"/>
        <v>19.114999999999998</v>
      </c>
      <c r="CD31" s="25">
        <v>88.24</v>
      </c>
      <c r="CE31" s="25">
        <v>35.29</v>
      </c>
      <c r="CF31" s="114">
        <f t="shared" si="25"/>
        <v>61.765000000000001</v>
      </c>
      <c r="CG31" s="33">
        <f t="shared" si="26"/>
        <v>40.44</v>
      </c>
      <c r="CH31" s="25">
        <v>38.71</v>
      </c>
      <c r="CI31" s="25">
        <v>61.29</v>
      </c>
      <c r="CJ31" s="28">
        <f t="shared" si="27"/>
        <v>50</v>
      </c>
      <c r="CK31" s="25">
        <v>85.48</v>
      </c>
      <c r="CL31" s="25">
        <v>54.84</v>
      </c>
      <c r="CM31" s="28">
        <f t="shared" si="28"/>
        <v>70.16</v>
      </c>
      <c r="CN31" s="25">
        <v>67.739999999999995</v>
      </c>
      <c r="CO31" s="25">
        <v>25.81</v>
      </c>
      <c r="CP31" s="25">
        <v>74.19</v>
      </c>
      <c r="CQ31" s="28">
        <f t="shared" si="29"/>
        <v>55.913333333333334</v>
      </c>
      <c r="CR31" s="25">
        <v>48.39</v>
      </c>
      <c r="CS31" s="25">
        <v>27.42</v>
      </c>
      <c r="CT31" s="25">
        <v>29.03</v>
      </c>
      <c r="CU31" s="28">
        <f t="shared" si="30"/>
        <v>34.946666666666665</v>
      </c>
      <c r="CV31" s="78">
        <f t="shared" si="31"/>
        <v>52.754999999999995</v>
      </c>
    </row>
    <row r="32" spans="1:100" x14ac:dyDescent="0.25">
      <c r="A32" s="20" t="s">
        <v>28</v>
      </c>
      <c r="B32" s="25">
        <v>70.83</v>
      </c>
      <c r="C32" s="25">
        <v>35.42</v>
      </c>
      <c r="D32" s="25">
        <v>41.67</v>
      </c>
      <c r="E32" s="25">
        <v>43.75</v>
      </c>
      <c r="F32" s="28">
        <f t="shared" si="0"/>
        <v>42.71</v>
      </c>
      <c r="G32" s="25">
        <v>70.83</v>
      </c>
      <c r="H32" s="25">
        <v>39.58</v>
      </c>
      <c r="I32" s="28">
        <f t="shared" si="1"/>
        <v>55.204999999999998</v>
      </c>
      <c r="J32" s="25">
        <v>41.67</v>
      </c>
      <c r="K32" s="25">
        <v>20.83</v>
      </c>
      <c r="L32" s="28">
        <f t="shared" si="2"/>
        <v>31.25</v>
      </c>
      <c r="M32" s="25">
        <v>66.67</v>
      </c>
      <c r="N32" s="25">
        <v>18.75</v>
      </c>
      <c r="O32" s="28">
        <f t="shared" si="3"/>
        <v>42.71</v>
      </c>
      <c r="P32" s="25">
        <v>62.5</v>
      </c>
      <c r="Q32" s="25">
        <v>70.83</v>
      </c>
      <c r="R32" s="25">
        <v>47.92</v>
      </c>
      <c r="S32" s="28">
        <f t="shared" si="4"/>
        <v>60.416666666666664</v>
      </c>
      <c r="T32" s="25">
        <v>58.33</v>
      </c>
      <c r="U32" s="25">
        <v>16.670000000000002</v>
      </c>
      <c r="V32" s="28">
        <f t="shared" si="5"/>
        <v>37.5</v>
      </c>
      <c r="W32" s="68">
        <f t="shared" si="6"/>
        <v>47.005208333333336</v>
      </c>
      <c r="X32" s="25">
        <v>96.67</v>
      </c>
      <c r="Y32" s="25">
        <v>55</v>
      </c>
      <c r="Z32" s="25">
        <v>53.33</v>
      </c>
      <c r="AA32" s="25">
        <v>43.33</v>
      </c>
      <c r="AB32" s="28">
        <f t="shared" si="7"/>
        <v>48.33</v>
      </c>
      <c r="AC32" s="25">
        <v>91.67</v>
      </c>
      <c r="AD32" s="25">
        <v>50</v>
      </c>
      <c r="AE32" s="28">
        <f t="shared" si="8"/>
        <v>70.835000000000008</v>
      </c>
      <c r="AF32" s="25">
        <v>90</v>
      </c>
      <c r="AG32" s="25">
        <v>20</v>
      </c>
      <c r="AH32" s="28">
        <f t="shared" si="9"/>
        <v>55</v>
      </c>
      <c r="AI32" s="25">
        <v>70</v>
      </c>
      <c r="AJ32" s="25">
        <v>51.67</v>
      </c>
      <c r="AK32" s="28">
        <f t="shared" si="10"/>
        <v>60.835000000000001</v>
      </c>
      <c r="AL32" s="25">
        <v>66.67</v>
      </c>
      <c r="AM32" s="25">
        <v>70</v>
      </c>
      <c r="AN32" s="25">
        <v>56.67</v>
      </c>
      <c r="AO32" s="28">
        <f t="shared" si="11"/>
        <v>64.446666666666673</v>
      </c>
      <c r="AP32" s="25">
        <v>90</v>
      </c>
      <c r="AQ32" s="25">
        <v>36.67</v>
      </c>
      <c r="AR32" s="28">
        <f t="shared" si="12"/>
        <v>63.335000000000001</v>
      </c>
      <c r="AS32" s="68">
        <f t="shared" si="13"/>
        <v>64.306458333333339</v>
      </c>
      <c r="AT32" s="25">
        <v>84.62</v>
      </c>
      <c r="AU32" s="25">
        <v>73.08</v>
      </c>
      <c r="AV32" s="25">
        <v>76.92</v>
      </c>
      <c r="AW32" s="25">
        <v>80.77</v>
      </c>
      <c r="AX32" s="28">
        <f t="shared" si="14"/>
        <v>78.844999999999999</v>
      </c>
      <c r="AY32" s="25">
        <v>65.38</v>
      </c>
      <c r="AZ32" s="25">
        <v>92.31</v>
      </c>
      <c r="BA32" s="25">
        <v>92.31</v>
      </c>
      <c r="BB32" s="28">
        <f t="shared" si="15"/>
        <v>92.31</v>
      </c>
      <c r="BC32" s="25">
        <v>69.23</v>
      </c>
      <c r="BD32" s="25">
        <v>53.85</v>
      </c>
      <c r="BE32" s="28">
        <f t="shared" si="16"/>
        <v>61.540000000000006</v>
      </c>
      <c r="BF32" s="25">
        <v>30.77</v>
      </c>
      <c r="BG32" s="25">
        <v>84.62</v>
      </c>
      <c r="BH32" s="25">
        <v>57.69</v>
      </c>
      <c r="BI32" s="25">
        <v>61.54</v>
      </c>
      <c r="BJ32" s="25">
        <v>50</v>
      </c>
      <c r="BK32" s="28">
        <f t="shared" si="17"/>
        <v>55.769999999999996</v>
      </c>
      <c r="BL32" s="25">
        <v>53.85</v>
      </c>
      <c r="BM32" s="25">
        <v>73.08</v>
      </c>
      <c r="BN32" s="28">
        <f t="shared" si="18"/>
        <v>63.465000000000003</v>
      </c>
      <c r="BO32" s="25">
        <v>84.62</v>
      </c>
      <c r="BP32" s="25">
        <v>84.62</v>
      </c>
      <c r="BQ32" s="28">
        <f t="shared" si="19"/>
        <v>84.62</v>
      </c>
      <c r="BR32" s="25">
        <v>65.38</v>
      </c>
      <c r="BS32" s="68">
        <f t="shared" si="20"/>
        <v>69.392499999999998</v>
      </c>
      <c r="BT32" s="113">
        <v>50</v>
      </c>
      <c r="BU32" s="113">
        <v>72.92</v>
      </c>
      <c r="BV32" s="114">
        <f t="shared" si="21"/>
        <v>61.46</v>
      </c>
      <c r="BW32" s="113">
        <v>81.25</v>
      </c>
      <c r="BX32" s="113">
        <v>33.33</v>
      </c>
      <c r="BY32" s="114">
        <f t="shared" si="22"/>
        <v>57.29</v>
      </c>
      <c r="BZ32" s="33">
        <f t="shared" si="23"/>
        <v>59.375</v>
      </c>
      <c r="CA32" s="25">
        <v>66.67</v>
      </c>
      <c r="CB32" s="25">
        <v>36.67</v>
      </c>
      <c r="CC32" s="114">
        <f t="shared" si="24"/>
        <v>51.67</v>
      </c>
      <c r="CD32" s="25">
        <v>86.67</v>
      </c>
      <c r="CE32" s="25">
        <v>33.33</v>
      </c>
      <c r="CF32" s="114">
        <f t="shared" si="25"/>
        <v>60</v>
      </c>
      <c r="CG32" s="33">
        <f t="shared" si="26"/>
        <v>55.835000000000001</v>
      </c>
      <c r="CH32" s="25">
        <v>50</v>
      </c>
      <c r="CI32" s="25">
        <v>76.92</v>
      </c>
      <c r="CJ32" s="28">
        <f t="shared" si="27"/>
        <v>63.46</v>
      </c>
      <c r="CK32" s="25">
        <v>80.77</v>
      </c>
      <c r="CL32" s="25">
        <v>84.62</v>
      </c>
      <c r="CM32" s="28">
        <f t="shared" si="28"/>
        <v>82.694999999999993</v>
      </c>
      <c r="CN32" s="25">
        <v>61.54</v>
      </c>
      <c r="CO32" s="25">
        <v>84.62</v>
      </c>
      <c r="CP32" s="25">
        <v>61.54</v>
      </c>
      <c r="CQ32" s="28">
        <f t="shared" si="29"/>
        <v>69.233333333333334</v>
      </c>
      <c r="CR32" s="25">
        <v>57.69</v>
      </c>
      <c r="CS32" s="25">
        <v>57.69</v>
      </c>
      <c r="CT32" s="25">
        <v>57.69</v>
      </c>
      <c r="CU32" s="28">
        <f t="shared" si="30"/>
        <v>57.69</v>
      </c>
      <c r="CV32" s="78">
        <f t="shared" si="31"/>
        <v>68.26958333333333</v>
      </c>
    </row>
    <row r="33" spans="1:100" x14ac:dyDescent="0.25">
      <c r="A33" s="20" t="s">
        <v>29</v>
      </c>
      <c r="B33" s="25">
        <v>80.95</v>
      </c>
      <c r="C33" s="25">
        <v>76.19</v>
      </c>
      <c r="D33" s="25">
        <v>42.86</v>
      </c>
      <c r="E33" s="25">
        <v>76.19</v>
      </c>
      <c r="F33" s="28">
        <f t="shared" si="0"/>
        <v>59.524999999999999</v>
      </c>
      <c r="G33" s="25">
        <v>42.86</v>
      </c>
      <c r="H33" s="25">
        <v>19.05</v>
      </c>
      <c r="I33" s="28">
        <f t="shared" si="1"/>
        <v>30.954999999999998</v>
      </c>
      <c r="J33" s="25">
        <v>80.95</v>
      </c>
      <c r="K33" s="25">
        <v>71.430000000000007</v>
      </c>
      <c r="L33" s="28">
        <f t="shared" si="2"/>
        <v>76.19</v>
      </c>
      <c r="M33" s="25">
        <v>71.430000000000007</v>
      </c>
      <c r="N33" s="25">
        <v>42.86</v>
      </c>
      <c r="O33" s="28">
        <f t="shared" si="3"/>
        <v>57.145000000000003</v>
      </c>
      <c r="P33" s="25">
        <v>38.1</v>
      </c>
      <c r="Q33" s="25">
        <v>33.33</v>
      </c>
      <c r="R33" s="25">
        <v>23.81</v>
      </c>
      <c r="S33" s="28">
        <f t="shared" si="4"/>
        <v>31.74666666666667</v>
      </c>
      <c r="T33" s="25">
        <v>71.430000000000007</v>
      </c>
      <c r="U33" s="25">
        <v>33.33</v>
      </c>
      <c r="V33" s="28">
        <f t="shared" si="5"/>
        <v>52.38</v>
      </c>
      <c r="W33" s="68">
        <f t="shared" si="6"/>
        <v>58.135208333333331</v>
      </c>
      <c r="X33" s="25">
        <v>100</v>
      </c>
      <c r="Y33" s="25">
        <v>57.32</v>
      </c>
      <c r="Z33" s="25">
        <v>47.56</v>
      </c>
      <c r="AA33" s="25">
        <v>62.2</v>
      </c>
      <c r="AB33" s="28">
        <f t="shared" si="7"/>
        <v>54.88</v>
      </c>
      <c r="AC33" s="25">
        <v>70.73</v>
      </c>
      <c r="AD33" s="25">
        <v>46.34</v>
      </c>
      <c r="AE33" s="28">
        <f t="shared" si="8"/>
        <v>58.535000000000004</v>
      </c>
      <c r="AF33" s="25">
        <v>90.24</v>
      </c>
      <c r="AG33" s="25">
        <v>87.8</v>
      </c>
      <c r="AH33" s="28">
        <f t="shared" si="9"/>
        <v>89.02</v>
      </c>
      <c r="AI33" s="25">
        <v>87.8</v>
      </c>
      <c r="AJ33" s="25">
        <v>57.32</v>
      </c>
      <c r="AK33" s="28">
        <f t="shared" si="10"/>
        <v>72.56</v>
      </c>
      <c r="AL33" s="25">
        <v>97.56</v>
      </c>
      <c r="AM33" s="25">
        <v>92.68</v>
      </c>
      <c r="AN33" s="25">
        <v>65.849999999999994</v>
      </c>
      <c r="AO33" s="28">
        <f t="shared" si="11"/>
        <v>85.363333333333344</v>
      </c>
      <c r="AP33" s="25">
        <v>87.8</v>
      </c>
      <c r="AQ33" s="25">
        <v>82.93</v>
      </c>
      <c r="AR33" s="28">
        <f t="shared" si="12"/>
        <v>85.365000000000009</v>
      </c>
      <c r="AS33" s="68">
        <f t="shared" si="13"/>
        <v>75.380416666666662</v>
      </c>
      <c r="AT33" s="25">
        <v>88.24</v>
      </c>
      <c r="AU33" s="25">
        <v>64.709999999999994</v>
      </c>
      <c r="AV33" s="25">
        <v>42.65</v>
      </c>
      <c r="AW33" s="25">
        <v>59.56</v>
      </c>
      <c r="AX33" s="28">
        <f t="shared" si="14"/>
        <v>51.105000000000004</v>
      </c>
      <c r="AY33" s="25">
        <v>52.94</v>
      </c>
      <c r="AZ33" s="25">
        <v>82.35</v>
      </c>
      <c r="BA33" s="25">
        <v>67.650000000000006</v>
      </c>
      <c r="BB33" s="28">
        <f t="shared" si="15"/>
        <v>75</v>
      </c>
      <c r="BC33" s="25">
        <v>58.82</v>
      </c>
      <c r="BD33" s="25">
        <v>50</v>
      </c>
      <c r="BE33" s="28">
        <f t="shared" si="16"/>
        <v>54.41</v>
      </c>
      <c r="BF33" s="25">
        <v>42.65</v>
      </c>
      <c r="BG33" s="25">
        <v>57.35</v>
      </c>
      <c r="BH33" s="25">
        <v>50.74</v>
      </c>
      <c r="BI33" s="25">
        <v>74.260000000000005</v>
      </c>
      <c r="BJ33" s="25">
        <v>48.53</v>
      </c>
      <c r="BK33" s="28">
        <f t="shared" si="17"/>
        <v>61.395000000000003</v>
      </c>
      <c r="BL33" s="25">
        <v>27.94</v>
      </c>
      <c r="BM33" s="25">
        <v>72.790000000000006</v>
      </c>
      <c r="BN33" s="28">
        <f t="shared" si="18"/>
        <v>50.365000000000002</v>
      </c>
      <c r="BO33" s="25">
        <v>57.35</v>
      </c>
      <c r="BP33" s="25">
        <v>55.88</v>
      </c>
      <c r="BQ33" s="28">
        <f t="shared" si="19"/>
        <v>56.615000000000002</v>
      </c>
      <c r="BR33" s="25">
        <v>39.71</v>
      </c>
      <c r="BS33" s="68">
        <f t="shared" si="20"/>
        <v>58.793333333333329</v>
      </c>
      <c r="BT33" s="113">
        <v>11.9</v>
      </c>
      <c r="BU33" s="113">
        <v>38.1</v>
      </c>
      <c r="BV33" s="114">
        <f t="shared" si="21"/>
        <v>25</v>
      </c>
      <c r="BW33" s="113">
        <v>40.479999999999997</v>
      </c>
      <c r="BX33" s="113">
        <v>23.81</v>
      </c>
      <c r="BY33" s="114">
        <f t="shared" si="22"/>
        <v>32.144999999999996</v>
      </c>
      <c r="BZ33" s="33">
        <f t="shared" si="23"/>
        <v>28.572499999999998</v>
      </c>
      <c r="CA33" s="25">
        <v>64.63</v>
      </c>
      <c r="CB33" s="25">
        <v>63.41</v>
      </c>
      <c r="CC33" s="114">
        <f t="shared" si="24"/>
        <v>64.02</v>
      </c>
      <c r="CD33" s="25">
        <v>75.61</v>
      </c>
      <c r="CE33" s="25">
        <v>97.56</v>
      </c>
      <c r="CF33" s="114">
        <f t="shared" si="25"/>
        <v>86.585000000000008</v>
      </c>
      <c r="CG33" s="33">
        <f t="shared" si="26"/>
        <v>75.302500000000009</v>
      </c>
      <c r="CH33" s="25">
        <v>42.65</v>
      </c>
      <c r="CI33" s="25">
        <v>67.650000000000006</v>
      </c>
      <c r="CJ33" s="28">
        <f t="shared" si="27"/>
        <v>55.150000000000006</v>
      </c>
      <c r="CK33" s="25">
        <v>71.319999999999993</v>
      </c>
      <c r="CL33" s="25">
        <v>64.709999999999994</v>
      </c>
      <c r="CM33" s="28">
        <f t="shared" si="28"/>
        <v>68.014999999999986</v>
      </c>
      <c r="CN33" s="25">
        <v>54.41</v>
      </c>
      <c r="CO33" s="25">
        <v>58.82</v>
      </c>
      <c r="CP33" s="25">
        <v>55.88</v>
      </c>
      <c r="CQ33" s="28">
        <f t="shared" si="29"/>
        <v>56.37</v>
      </c>
      <c r="CR33" s="25">
        <v>56.62</v>
      </c>
      <c r="CS33" s="25">
        <v>38.97</v>
      </c>
      <c r="CT33" s="25">
        <v>28.68</v>
      </c>
      <c r="CU33" s="28">
        <f t="shared" si="30"/>
        <v>41.423333333333339</v>
      </c>
      <c r="CV33" s="78">
        <f t="shared" si="31"/>
        <v>55.239583333333336</v>
      </c>
    </row>
    <row r="34" spans="1:100" x14ac:dyDescent="0.25">
      <c r="A34" s="20" t="s">
        <v>30</v>
      </c>
      <c r="B34" s="63"/>
      <c r="C34" s="63"/>
      <c r="D34" s="63"/>
      <c r="E34" s="63"/>
      <c r="F34" s="119"/>
      <c r="G34" s="63"/>
      <c r="H34" s="63"/>
      <c r="I34" s="119"/>
      <c r="J34" s="63"/>
      <c r="K34" s="63"/>
      <c r="L34" s="119"/>
      <c r="M34" s="63"/>
      <c r="N34" s="63"/>
      <c r="O34" s="119"/>
      <c r="P34" s="63"/>
      <c r="Q34" s="63"/>
      <c r="R34" s="63"/>
      <c r="S34" s="119"/>
      <c r="T34" s="63"/>
      <c r="U34" s="63"/>
      <c r="V34" s="119"/>
      <c r="W34" s="141"/>
      <c r="X34" s="25">
        <v>100</v>
      </c>
      <c r="Y34" s="25">
        <v>75</v>
      </c>
      <c r="Z34" s="25">
        <v>90</v>
      </c>
      <c r="AA34" s="25">
        <v>90</v>
      </c>
      <c r="AB34" s="28">
        <f t="shared" si="7"/>
        <v>90</v>
      </c>
      <c r="AC34" s="25">
        <v>85</v>
      </c>
      <c r="AD34" s="25">
        <v>65</v>
      </c>
      <c r="AE34" s="28">
        <f t="shared" si="8"/>
        <v>75</v>
      </c>
      <c r="AF34" s="25">
        <v>60</v>
      </c>
      <c r="AG34" s="25">
        <v>60</v>
      </c>
      <c r="AH34" s="28">
        <f t="shared" si="9"/>
        <v>60</v>
      </c>
      <c r="AI34" s="25">
        <v>50</v>
      </c>
      <c r="AJ34" s="25">
        <v>55</v>
      </c>
      <c r="AK34" s="28">
        <f t="shared" si="10"/>
        <v>52.5</v>
      </c>
      <c r="AL34" s="25">
        <v>100</v>
      </c>
      <c r="AM34" s="25">
        <v>100</v>
      </c>
      <c r="AN34" s="25">
        <v>100</v>
      </c>
      <c r="AO34" s="28">
        <f t="shared" si="11"/>
        <v>100</v>
      </c>
      <c r="AP34" s="25">
        <v>90</v>
      </c>
      <c r="AQ34" s="25">
        <v>90</v>
      </c>
      <c r="AR34" s="28">
        <f t="shared" si="12"/>
        <v>90</v>
      </c>
      <c r="AS34" s="68">
        <f t="shared" si="13"/>
        <v>80.3125</v>
      </c>
      <c r="AT34" s="25">
        <v>80</v>
      </c>
      <c r="AU34" s="25">
        <v>60</v>
      </c>
      <c r="AV34" s="25">
        <v>80</v>
      </c>
      <c r="AW34" s="25">
        <v>90</v>
      </c>
      <c r="AX34" s="28">
        <f t="shared" si="14"/>
        <v>85</v>
      </c>
      <c r="AY34" s="25">
        <v>100</v>
      </c>
      <c r="AZ34" s="25">
        <v>80</v>
      </c>
      <c r="BA34" s="25">
        <v>100</v>
      </c>
      <c r="BB34" s="28">
        <f t="shared" si="15"/>
        <v>90</v>
      </c>
      <c r="BC34" s="25">
        <v>80</v>
      </c>
      <c r="BD34" s="25">
        <v>70</v>
      </c>
      <c r="BE34" s="28">
        <f t="shared" si="16"/>
        <v>75</v>
      </c>
      <c r="BF34" s="25">
        <v>50</v>
      </c>
      <c r="BG34" s="25">
        <v>100</v>
      </c>
      <c r="BH34" s="25">
        <v>70</v>
      </c>
      <c r="BI34" s="25">
        <v>70</v>
      </c>
      <c r="BJ34" s="25">
        <v>50</v>
      </c>
      <c r="BK34" s="28">
        <f t="shared" si="17"/>
        <v>60</v>
      </c>
      <c r="BL34" s="25">
        <v>100</v>
      </c>
      <c r="BM34" s="25">
        <v>100</v>
      </c>
      <c r="BN34" s="28">
        <f t="shared" si="18"/>
        <v>100</v>
      </c>
      <c r="BO34" s="25">
        <v>100</v>
      </c>
      <c r="BP34" s="25">
        <v>60</v>
      </c>
      <c r="BQ34" s="28">
        <f t="shared" si="19"/>
        <v>80</v>
      </c>
      <c r="BR34" s="25">
        <v>60</v>
      </c>
      <c r="BS34" s="68">
        <f t="shared" si="20"/>
        <v>79.166666666666671</v>
      </c>
      <c r="BT34" s="118"/>
      <c r="BU34" s="118"/>
      <c r="BV34" s="143"/>
      <c r="BW34" s="118"/>
      <c r="BX34" s="118"/>
      <c r="BY34" s="143"/>
      <c r="BZ34" s="125"/>
      <c r="CA34" s="25">
        <v>50</v>
      </c>
      <c r="CB34" s="25">
        <v>50</v>
      </c>
      <c r="CC34" s="114">
        <f t="shared" si="24"/>
        <v>50</v>
      </c>
      <c r="CD34" s="25">
        <v>75</v>
      </c>
      <c r="CE34" s="25">
        <v>80</v>
      </c>
      <c r="CF34" s="114">
        <f t="shared" si="25"/>
        <v>77.5</v>
      </c>
      <c r="CG34" s="33">
        <f t="shared" si="26"/>
        <v>63.75</v>
      </c>
      <c r="CH34" s="25">
        <v>40</v>
      </c>
      <c r="CI34" s="25">
        <v>90</v>
      </c>
      <c r="CJ34" s="28">
        <f t="shared" si="27"/>
        <v>65</v>
      </c>
      <c r="CK34" s="25">
        <v>60</v>
      </c>
      <c r="CL34" s="25">
        <v>40</v>
      </c>
      <c r="CM34" s="28">
        <f t="shared" si="28"/>
        <v>50</v>
      </c>
      <c r="CN34" s="25">
        <v>100</v>
      </c>
      <c r="CO34" s="25">
        <v>100</v>
      </c>
      <c r="CP34" s="25">
        <v>40</v>
      </c>
      <c r="CQ34" s="28">
        <f t="shared" si="29"/>
        <v>80</v>
      </c>
      <c r="CR34" s="25">
        <v>70</v>
      </c>
      <c r="CS34" s="25">
        <v>40</v>
      </c>
      <c r="CT34" s="25">
        <v>40</v>
      </c>
      <c r="CU34" s="28">
        <f t="shared" si="30"/>
        <v>50</v>
      </c>
      <c r="CV34" s="78">
        <f t="shared" si="31"/>
        <v>61.25</v>
      </c>
    </row>
    <row r="35" spans="1:100" x14ac:dyDescent="0.25">
      <c r="A35" s="20" t="s">
        <v>31</v>
      </c>
      <c r="B35" s="25">
        <v>82.88</v>
      </c>
      <c r="C35" s="25">
        <v>54.5</v>
      </c>
      <c r="D35" s="25">
        <v>66.67</v>
      </c>
      <c r="E35" s="25">
        <v>50</v>
      </c>
      <c r="F35" s="28">
        <f t="shared" si="0"/>
        <v>58.335000000000001</v>
      </c>
      <c r="G35" s="25">
        <v>65.77</v>
      </c>
      <c r="H35" s="25">
        <v>27.93</v>
      </c>
      <c r="I35" s="28">
        <f t="shared" si="1"/>
        <v>46.849999999999994</v>
      </c>
      <c r="J35" s="25">
        <v>64.86</v>
      </c>
      <c r="K35" s="25">
        <v>59.46</v>
      </c>
      <c r="L35" s="28">
        <f t="shared" si="2"/>
        <v>62.16</v>
      </c>
      <c r="M35" s="25">
        <v>57.66</v>
      </c>
      <c r="N35" s="25">
        <v>32.880000000000003</v>
      </c>
      <c r="O35" s="28">
        <f t="shared" si="3"/>
        <v>45.269999999999996</v>
      </c>
      <c r="P35" s="25">
        <v>57.66</v>
      </c>
      <c r="Q35" s="25">
        <v>61.26</v>
      </c>
      <c r="R35" s="25">
        <v>45.5</v>
      </c>
      <c r="S35" s="28">
        <f t="shared" si="4"/>
        <v>54.806666666666665</v>
      </c>
      <c r="T35" s="25">
        <v>59.46</v>
      </c>
      <c r="U35" s="25">
        <v>48.65</v>
      </c>
      <c r="V35" s="28">
        <f t="shared" si="5"/>
        <v>54.055</v>
      </c>
      <c r="W35" s="68">
        <f t="shared" si="6"/>
        <v>57.357083333333335</v>
      </c>
      <c r="X35" s="25">
        <v>78.87</v>
      </c>
      <c r="Y35" s="25">
        <v>66.900000000000006</v>
      </c>
      <c r="Z35" s="25">
        <v>38.03</v>
      </c>
      <c r="AA35" s="25">
        <v>45.77</v>
      </c>
      <c r="AB35" s="28">
        <f t="shared" si="7"/>
        <v>41.900000000000006</v>
      </c>
      <c r="AC35" s="25">
        <v>83.8</v>
      </c>
      <c r="AD35" s="25">
        <v>54.23</v>
      </c>
      <c r="AE35" s="28">
        <f t="shared" si="8"/>
        <v>69.015000000000001</v>
      </c>
      <c r="AF35" s="25">
        <v>63.38</v>
      </c>
      <c r="AG35" s="25">
        <v>63.38</v>
      </c>
      <c r="AH35" s="28">
        <f t="shared" si="9"/>
        <v>63.38</v>
      </c>
      <c r="AI35" s="25">
        <v>70.42</v>
      </c>
      <c r="AJ35" s="25">
        <v>42.96</v>
      </c>
      <c r="AK35" s="28">
        <f t="shared" si="10"/>
        <v>56.69</v>
      </c>
      <c r="AL35" s="25">
        <v>60.56</v>
      </c>
      <c r="AM35" s="25">
        <v>60.56</v>
      </c>
      <c r="AN35" s="25">
        <v>59.86</v>
      </c>
      <c r="AO35" s="28">
        <f t="shared" si="11"/>
        <v>60.326666666666675</v>
      </c>
      <c r="AP35" s="25">
        <v>60.56</v>
      </c>
      <c r="AQ35" s="25">
        <v>42.25</v>
      </c>
      <c r="AR35" s="28">
        <f t="shared" si="12"/>
        <v>51.405000000000001</v>
      </c>
      <c r="AS35" s="68">
        <f t="shared" si="13"/>
        <v>61.060833333333335</v>
      </c>
      <c r="AT35" s="25">
        <v>83.61</v>
      </c>
      <c r="AU35" s="25">
        <v>50.82</v>
      </c>
      <c r="AV35" s="25">
        <v>53.28</v>
      </c>
      <c r="AW35" s="25">
        <v>45.08</v>
      </c>
      <c r="AX35" s="28">
        <f t="shared" si="14"/>
        <v>49.18</v>
      </c>
      <c r="AY35" s="25">
        <v>28.69</v>
      </c>
      <c r="AZ35" s="25">
        <v>81.97</v>
      </c>
      <c r="BA35" s="25">
        <v>59.02</v>
      </c>
      <c r="BB35" s="28">
        <f t="shared" si="15"/>
        <v>70.495000000000005</v>
      </c>
      <c r="BC35" s="25">
        <v>54.1</v>
      </c>
      <c r="BD35" s="25">
        <v>18.850000000000001</v>
      </c>
      <c r="BE35" s="28">
        <f t="shared" si="16"/>
        <v>36.475000000000001</v>
      </c>
      <c r="BF35" s="25">
        <v>21.31</v>
      </c>
      <c r="BG35" s="25">
        <v>63.93</v>
      </c>
      <c r="BH35" s="25">
        <v>42.62</v>
      </c>
      <c r="BI35" s="25">
        <v>59.84</v>
      </c>
      <c r="BJ35" s="25">
        <v>43.44</v>
      </c>
      <c r="BK35" s="28">
        <f t="shared" si="17"/>
        <v>51.64</v>
      </c>
      <c r="BL35" s="25">
        <v>45.9</v>
      </c>
      <c r="BM35" s="25">
        <v>68.03</v>
      </c>
      <c r="BN35" s="28">
        <f t="shared" si="18"/>
        <v>56.965000000000003</v>
      </c>
      <c r="BO35" s="25">
        <v>62.3</v>
      </c>
      <c r="BP35" s="25">
        <v>47.54</v>
      </c>
      <c r="BQ35" s="28">
        <f t="shared" si="19"/>
        <v>54.92</v>
      </c>
      <c r="BR35" s="25">
        <v>46.72</v>
      </c>
      <c r="BS35" s="68">
        <f t="shared" si="20"/>
        <v>50.887916666666662</v>
      </c>
      <c r="BT35" s="113">
        <v>57.21</v>
      </c>
      <c r="BU35" s="113">
        <v>50.9</v>
      </c>
      <c r="BV35" s="114">
        <f t="shared" si="21"/>
        <v>54.055</v>
      </c>
      <c r="BW35" s="113">
        <v>69.819999999999993</v>
      </c>
      <c r="BX35" s="113">
        <v>51.35</v>
      </c>
      <c r="BY35" s="114">
        <f t="shared" si="22"/>
        <v>60.584999999999994</v>
      </c>
      <c r="BZ35" s="33">
        <f t="shared" si="23"/>
        <v>57.319999999999993</v>
      </c>
      <c r="CA35" s="25">
        <v>29.58</v>
      </c>
      <c r="CB35" s="25">
        <v>61.27</v>
      </c>
      <c r="CC35" s="114">
        <f t="shared" si="24"/>
        <v>45.424999999999997</v>
      </c>
      <c r="CD35" s="25">
        <v>69.72</v>
      </c>
      <c r="CE35" s="25">
        <v>30.99</v>
      </c>
      <c r="CF35" s="114">
        <f t="shared" si="25"/>
        <v>50.354999999999997</v>
      </c>
      <c r="CG35" s="33">
        <f t="shared" si="26"/>
        <v>47.89</v>
      </c>
      <c r="CH35" s="25">
        <v>48.36</v>
      </c>
      <c r="CI35" s="25">
        <v>56.56</v>
      </c>
      <c r="CJ35" s="28">
        <f t="shared" si="27"/>
        <v>52.46</v>
      </c>
      <c r="CK35" s="25">
        <v>75.41</v>
      </c>
      <c r="CL35" s="25">
        <v>34.43</v>
      </c>
      <c r="CM35" s="28">
        <f t="shared" si="28"/>
        <v>54.92</v>
      </c>
      <c r="CN35" s="25">
        <v>59.02</v>
      </c>
      <c r="CO35" s="25">
        <v>45.9</v>
      </c>
      <c r="CP35" s="25">
        <v>85.25</v>
      </c>
      <c r="CQ35" s="28">
        <f t="shared" si="29"/>
        <v>63.390000000000008</v>
      </c>
      <c r="CR35" s="25">
        <v>41.8</v>
      </c>
      <c r="CS35" s="25">
        <v>21.31</v>
      </c>
      <c r="CT35" s="25">
        <v>19.670000000000002</v>
      </c>
      <c r="CU35" s="28">
        <f t="shared" si="30"/>
        <v>27.593333333333334</v>
      </c>
      <c r="CV35" s="78">
        <f t="shared" si="31"/>
        <v>49.590833333333336</v>
      </c>
    </row>
    <row r="36" spans="1:100" x14ac:dyDescent="0.25">
      <c r="A36" s="20" t="s">
        <v>32</v>
      </c>
      <c r="B36" s="25">
        <v>68.75</v>
      </c>
      <c r="C36" s="25">
        <v>73.44</v>
      </c>
      <c r="D36" s="25">
        <v>60.94</v>
      </c>
      <c r="E36" s="25">
        <v>59.38</v>
      </c>
      <c r="F36" s="28">
        <f t="shared" si="0"/>
        <v>60.16</v>
      </c>
      <c r="G36" s="25">
        <v>62.5</v>
      </c>
      <c r="H36" s="25">
        <v>53.13</v>
      </c>
      <c r="I36" s="28">
        <f t="shared" si="1"/>
        <v>57.814999999999998</v>
      </c>
      <c r="J36" s="25">
        <v>75</v>
      </c>
      <c r="K36" s="25">
        <v>71.88</v>
      </c>
      <c r="L36" s="28">
        <f t="shared" si="2"/>
        <v>73.44</v>
      </c>
      <c r="M36" s="25">
        <v>87.5</v>
      </c>
      <c r="N36" s="25">
        <v>50</v>
      </c>
      <c r="O36" s="28">
        <f t="shared" si="3"/>
        <v>68.75</v>
      </c>
      <c r="P36" s="25">
        <v>59.38</v>
      </c>
      <c r="Q36" s="25">
        <v>50</v>
      </c>
      <c r="R36" s="25">
        <v>39.06</v>
      </c>
      <c r="S36" s="28">
        <f t="shared" si="4"/>
        <v>49.48</v>
      </c>
      <c r="T36" s="25">
        <v>53.13</v>
      </c>
      <c r="U36" s="25">
        <v>62.5</v>
      </c>
      <c r="V36" s="28">
        <f t="shared" si="5"/>
        <v>57.814999999999998</v>
      </c>
      <c r="W36" s="68">
        <f t="shared" si="6"/>
        <v>63.706249999999997</v>
      </c>
      <c r="X36" s="63"/>
      <c r="Y36" s="63"/>
      <c r="Z36" s="63"/>
      <c r="AA36" s="63"/>
      <c r="AB36" s="119"/>
      <c r="AC36" s="63"/>
      <c r="AD36" s="63"/>
      <c r="AE36" s="119"/>
      <c r="AF36" s="63"/>
      <c r="AG36" s="63"/>
      <c r="AH36" s="119"/>
      <c r="AI36" s="63"/>
      <c r="AJ36" s="63"/>
      <c r="AK36" s="119"/>
      <c r="AL36" s="63"/>
      <c r="AM36" s="63"/>
      <c r="AN36" s="63"/>
      <c r="AO36" s="119"/>
      <c r="AP36" s="63"/>
      <c r="AQ36" s="63"/>
      <c r="AR36" s="119"/>
      <c r="AS36" s="141"/>
      <c r="AT36" s="25">
        <v>89.16</v>
      </c>
      <c r="AU36" s="25">
        <v>48.8</v>
      </c>
      <c r="AV36" s="25">
        <v>42.77</v>
      </c>
      <c r="AW36" s="25">
        <v>64.459999999999994</v>
      </c>
      <c r="AX36" s="28">
        <f t="shared" si="14"/>
        <v>53.614999999999995</v>
      </c>
      <c r="AY36" s="25">
        <v>56.02</v>
      </c>
      <c r="AZ36" s="25">
        <v>77.11</v>
      </c>
      <c r="BA36" s="25">
        <v>71.08</v>
      </c>
      <c r="BB36" s="28">
        <f t="shared" si="15"/>
        <v>74.094999999999999</v>
      </c>
      <c r="BC36" s="25">
        <v>39.76</v>
      </c>
      <c r="BD36" s="25">
        <v>35.54</v>
      </c>
      <c r="BE36" s="28">
        <f t="shared" si="16"/>
        <v>37.65</v>
      </c>
      <c r="BF36" s="25">
        <v>36.14</v>
      </c>
      <c r="BG36" s="25">
        <v>65.06</v>
      </c>
      <c r="BH36" s="25">
        <v>57.23</v>
      </c>
      <c r="BI36" s="25">
        <v>76.510000000000005</v>
      </c>
      <c r="BJ36" s="25">
        <v>68.069999999999993</v>
      </c>
      <c r="BK36" s="28">
        <f t="shared" si="17"/>
        <v>72.289999999999992</v>
      </c>
      <c r="BL36" s="25">
        <v>49.4</v>
      </c>
      <c r="BM36" s="25">
        <v>82.53</v>
      </c>
      <c r="BN36" s="28">
        <f t="shared" si="18"/>
        <v>65.965000000000003</v>
      </c>
      <c r="BO36" s="25">
        <v>67.47</v>
      </c>
      <c r="BP36" s="25">
        <v>83.13</v>
      </c>
      <c r="BQ36" s="28">
        <f t="shared" si="19"/>
        <v>75.3</v>
      </c>
      <c r="BR36" s="25">
        <v>47.59</v>
      </c>
      <c r="BS36" s="68">
        <f t="shared" si="20"/>
        <v>60.943749999999994</v>
      </c>
      <c r="BT36" s="113">
        <v>53.13</v>
      </c>
      <c r="BU36" s="113">
        <v>73.44</v>
      </c>
      <c r="BV36" s="114">
        <f t="shared" si="21"/>
        <v>63.284999999999997</v>
      </c>
      <c r="BW36" s="113">
        <v>59.38</v>
      </c>
      <c r="BX36" s="113">
        <v>59.38</v>
      </c>
      <c r="BY36" s="114">
        <f t="shared" si="22"/>
        <v>59.38</v>
      </c>
      <c r="BZ36" s="33">
        <f t="shared" si="23"/>
        <v>61.332499999999996</v>
      </c>
      <c r="CA36" s="63"/>
      <c r="CB36" s="63"/>
      <c r="CC36" s="143"/>
      <c r="CD36" s="63"/>
      <c r="CE36" s="63"/>
      <c r="CF36" s="143"/>
      <c r="CG36" s="125"/>
      <c r="CH36" s="25">
        <v>59.04</v>
      </c>
      <c r="CI36" s="25">
        <v>77.709999999999994</v>
      </c>
      <c r="CJ36" s="28">
        <f t="shared" si="27"/>
        <v>68.375</v>
      </c>
      <c r="CK36" s="25">
        <v>72.89</v>
      </c>
      <c r="CL36" s="25">
        <v>37.35</v>
      </c>
      <c r="CM36" s="28">
        <f t="shared" si="28"/>
        <v>55.120000000000005</v>
      </c>
      <c r="CN36" s="25">
        <v>59.04</v>
      </c>
      <c r="CO36" s="25">
        <v>81.93</v>
      </c>
      <c r="CP36" s="25">
        <v>79.52</v>
      </c>
      <c r="CQ36" s="28">
        <f t="shared" si="29"/>
        <v>73.49666666666667</v>
      </c>
      <c r="CR36" s="25">
        <v>44.58</v>
      </c>
      <c r="CS36" s="25">
        <v>50</v>
      </c>
      <c r="CT36" s="25">
        <v>46.99</v>
      </c>
      <c r="CU36" s="28">
        <f t="shared" si="30"/>
        <v>47.19</v>
      </c>
      <c r="CV36" s="78">
        <f t="shared" si="31"/>
        <v>61.045416666666668</v>
      </c>
    </row>
    <row r="37" spans="1:100" x14ac:dyDescent="0.25">
      <c r="A37" s="20" t="s">
        <v>51</v>
      </c>
      <c r="B37" s="25">
        <v>80.489999999999995</v>
      </c>
      <c r="C37" s="25">
        <v>46.34</v>
      </c>
      <c r="D37" s="25">
        <v>50</v>
      </c>
      <c r="E37" s="25">
        <v>54.88</v>
      </c>
      <c r="F37" s="28">
        <f t="shared" si="0"/>
        <v>52.44</v>
      </c>
      <c r="G37" s="25">
        <v>74.39</v>
      </c>
      <c r="H37" s="25">
        <v>48.78</v>
      </c>
      <c r="I37" s="28">
        <f t="shared" si="1"/>
        <v>61.585000000000001</v>
      </c>
      <c r="J37" s="25">
        <v>82.93</v>
      </c>
      <c r="K37" s="25">
        <v>58.54</v>
      </c>
      <c r="L37" s="28">
        <f t="shared" si="2"/>
        <v>70.734999999999999</v>
      </c>
      <c r="M37" s="25">
        <v>68.290000000000006</v>
      </c>
      <c r="N37" s="25">
        <v>51.22</v>
      </c>
      <c r="O37" s="28">
        <f t="shared" si="3"/>
        <v>59.755000000000003</v>
      </c>
      <c r="P37" s="25">
        <v>75.61</v>
      </c>
      <c r="Q37" s="25">
        <v>63.41</v>
      </c>
      <c r="R37" s="25">
        <v>47.56</v>
      </c>
      <c r="S37" s="28">
        <f t="shared" si="4"/>
        <v>62.193333333333328</v>
      </c>
      <c r="T37" s="25">
        <v>43.9</v>
      </c>
      <c r="U37" s="25">
        <v>53.66</v>
      </c>
      <c r="V37" s="28">
        <f t="shared" si="5"/>
        <v>48.78</v>
      </c>
      <c r="W37" s="68">
        <f t="shared" si="6"/>
        <v>60.289791666666659</v>
      </c>
      <c r="X37" s="25">
        <v>71.430000000000007</v>
      </c>
      <c r="Y37" s="25">
        <v>35.71</v>
      </c>
      <c r="Z37" s="25">
        <v>42.86</v>
      </c>
      <c r="AA37" s="25">
        <v>71.430000000000007</v>
      </c>
      <c r="AB37" s="28">
        <f t="shared" si="7"/>
        <v>57.145000000000003</v>
      </c>
      <c r="AC37" s="25">
        <v>71.430000000000007</v>
      </c>
      <c r="AD37" s="25">
        <v>57.14</v>
      </c>
      <c r="AE37" s="28">
        <f t="shared" si="8"/>
        <v>64.284999999999997</v>
      </c>
      <c r="AF37" s="25">
        <v>71.430000000000007</v>
      </c>
      <c r="AG37" s="25">
        <v>78.569999999999993</v>
      </c>
      <c r="AH37" s="28">
        <f t="shared" si="9"/>
        <v>75</v>
      </c>
      <c r="AI37" s="25">
        <v>85.71</v>
      </c>
      <c r="AJ37" s="25">
        <v>92.86</v>
      </c>
      <c r="AK37" s="28">
        <f t="shared" si="10"/>
        <v>89.284999999999997</v>
      </c>
      <c r="AL37" s="25">
        <v>92.86</v>
      </c>
      <c r="AM37" s="25">
        <v>78.569999999999993</v>
      </c>
      <c r="AN37" s="25">
        <v>39.29</v>
      </c>
      <c r="AO37" s="28">
        <f t="shared" si="11"/>
        <v>70.239999999999995</v>
      </c>
      <c r="AP37" s="25">
        <v>85.71</v>
      </c>
      <c r="AQ37" s="25">
        <v>42.86</v>
      </c>
      <c r="AR37" s="28">
        <f t="shared" si="12"/>
        <v>64.284999999999997</v>
      </c>
      <c r="AS37" s="68">
        <f t="shared" si="13"/>
        <v>65.922499999999999</v>
      </c>
      <c r="AT37" s="25">
        <v>89.66</v>
      </c>
      <c r="AU37" s="25">
        <v>68.97</v>
      </c>
      <c r="AV37" s="25">
        <v>63.79</v>
      </c>
      <c r="AW37" s="25">
        <v>63.79</v>
      </c>
      <c r="AX37" s="28">
        <f t="shared" si="14"/>
        <v>63.79</v>
      </c>
      <c r="AY37" s="25">
        <v>60.34</v>
      </c>
      <c r="AZ37" s="25">
        <v>48.28</v>
      </c>
      <c r="BA37" s="25">
        <v>51.72</v>
      </c>
      <c r="BB37" s="28">
        <f t="shared" si="15"/>
        <v>50</v>
      </c>
      <c r="BC37" s="25">
        <v>86.21</v>
      </c>
      <c r="BD37" s="25">
        <v>44.83</v>
      </c>
      <c r="BE37" s="28">
        <f t="shared" si="16"/>
        <v>65.52</v>
      </c>
      <c r="BF37" s="25">
        <v>18.97</v>
      </c>
      <c r="BG37" s="25">
        <v>87.93</v>
      </c>
      <c r="BH37" s="25">
        <v>50</v>
      </c>
      <c r="BI37" s="25">
        <v>63.79</v>
      </c>
      <c r="BJ37" s="25">
        <v>34.479999999999997</v>
      </c>
      <c r="BK37" s="28">
        <f t="shared" si="17"/>
        <v>49.134999999999998</v>
      </c>
      <c r="BL37" s="25">
        <v>72.41</v>
      </c>
      <c r="BM37" s="25">
        <v>63.79</v>
      </c>
      <c r="BN37" s="28">
        <f t="shared" si="18"/>
        <v>68.099999999999994</v>
      </c>
      <c r="BO37" s="25">
        <v>79.31</v>
      </c>
      <c r="BP37" s="25">
        <v>48.28</v>
      </c>
      <c r="BQ37" s="28">
        <f t="shared" si="19"/>
        <v>63.795000000000002</v>
      </c>
      <c r="BR37" s="25">
        <v>72.41</v>
      </c>
      <c r="BS37" s="68">
        <f t="shared" si="20"/>
        <v>61.350833333333334</v>
      </c>
      <c r="BT37" s="113">
        <v>52.44</v>
      </c>
      <c r="BU37" s="113">
        <v>52.44</v>
      </c>
      <c r="BV37" s="114">
        <f t="shared" si="21"/>
        <v>52.44</v>
      </c>
      <c r="BW37" s="113">
        <v>63.41</v>
      </c>
      <c r="BX37" s="113">
        <v>39.020000000000003</v>
      </c>
      <c r="BY37" s="114">
        <f t="shared" si="22"/>
        <v>51.215000000000003</v>
      </c>
      <c r="BZ37" s="33">
        <f t="shared" si="23"/>
        <v>51.827500000000001</v>
      </c>
      <c r="CA37" s="25">
        <v>53.57</v>
      </c>
      <c r="CB37" s="25">
        <v>46.43</v>
      </c>
      <c r="CC37" s="114">
        <f t="shared" si="24"/>
        <v>50</v>
      </c>
      <c r="CD37" s="25">
        <v>82.14</v>
      </c>
      <c r="CE37" s="25">
        <v>50</v>
      </c>
      <c r="CF37" s="114">
        <f t="shared" si="25"/>
        <v>66.069999999999993</v>
      </c>
      <c r="CG37" s="33">
        <f t="shared" si="26"/>
        <v>58.034999999999997</v>
      </c>
      <c r="CH37" s="25">
        <v>46.55</v>
      </c>
      <c r="CI37" s="25">
        <v>32.76</v>
      </c>
      <c r="CJ37" s="28">
        <f t="shared" si="27"/>
        <v>39.655000000000001</v>
      </c>
      <c r="CK37" s="25">
        <v>86.21</v>
      </c>
      <c r="CL37" s="25">
        <v>68.97</v>
      </c>
      <c r="CM37" s="28">
        <f t="shared" si="28"/>
        <v>77.59</v>
      </c>
      <c r="CN37" s="25">
        <v>62.07</v>
      </c>
      <c r="CO37" s="25">
        <v>65.52</v>
      </c>
      <c r="CP37" s="25">
        <v>79.31</v>
      </c>
      <c r="CQ37" s="28">
        <f t="shared" si="29"/>
        <v>68.966666666666669</v>
      </c>
      <c r="CR37" s="25">
        <v>44.83</v>
      </c>
      <c r="CS37" s="25">
        <v>37.93</v>
      </c>
      <c r="CT37" s="25">
        <v>56.9</v>
      </c>
      <c r="CU37" s="28">
        <f t="shared" si="30"/>
        <v>46.553333333333335</v>
      </c>
      <c r="CV37" s="78">
        <f t="shared" si="31"/>
        <v>58.191250000000004</v>
      </c>
    </row>
    <row r="38" spans="1:100" x14ac:dyDescent="0.25">
      <c r="A38" s="20" t="s">
        <v>33</v>
      </c>
      <c r="B38" s="25">
        <v>90.52</v>
      </c>
      <c r="C38" s="25">
        <v>68.97</v>
      </c>
      <c r="D38" s="25">
        <v>71.12</v>
      </c>
      <c r="E38" s="25">
        <v>62.93</v>
      </c>
      <c r="F38" s="28">
        <f t="shared" si="0"/>
        <v>67.025000000000006</v>
      </c>
      <c r="G38" s="25">
        <v>68.53</v>
      </c>
      <c r="H38" s="25">
        <v>49.57</v>
      </c>
      <c r="I38" s="28">
        <f t="shared" si="1"/>
        <v>59.05</v>
      </c>
      <c r="J38" s="25">
        <v>85.34</v>
      </c>
      <c r="K38" s="25">
        <v>54.31</v>
      </c>
      <c r="L38" s="28">
        <f t="shared" si="2"/>
        <v>69.825000000000003</v>
      </c>
      <c r="M38" s="25">
        <v>70.69</v>
      </c>
      <c r="N38" s="25">
        <v>41.81</v>
      </c>
      <c r="O38" s="28">
        <f t="shared" si="3"/>
        <v>56.25</v>
      </c>
      <c r="P38" s="25">
        <v>66.38</v>
      </c>
      <c r="Q38" s="25">
        <v>50.86</v>
      </c>
      <c r="R38" s="25">
        <v>56.03</v>
      </c>
      <c r="S38" s="28">
        <f t="shared" si="4"/>
        <v>57.756666666666661</v>
      </c>
      <c r="T38" s="25">
        <v>65.52</v>
      </c>
      <c r="U38" s="25">
        <v>41.38</v>
      </c>
      <c r="V38" s="28">
        <f t="shared" si="5"/>
        <v>53.45</v>
      </c>
      <c r="W38" s="68">
        <f t="shared" si="6"/>
        <v>65.355833333333337</v>
      </c>
      <c r="X38" s="25">
        <v>90.57</v>
      </c>
      <c r="Y38" s="25">
        <v>64.150000000000006</v>
      </c>
      <c r="Z38" s="25">
        <v>59.43</v>
      </c>
      <c r="AA38" s="25">
        <v>50</v>
      </c>
      <c r="AB38" s="28">
        <f t="shared" si="7"/>
        <v>54.715000000000003</v>
      </c>
      <c r="AC38" s="25">
        <v>61.32</v>
      </c>
      <c r="AD38" s="25">
        <v>18.87</v>
      </c>
      <c r="AE38" s="28">
        <f t="shared" si="8"/>
        <v>40.094999999999999</v>
      </c>
      <c r="AF38" s="25">
        <v>86.79</v>
      </c>
      <c r="AG38" s="25">
        <v>43.4</v>
      </c>
      <c r="AH38" s="28">
        <f t="shared" si="9"/>
        <v>65.094999999999999</v>
      </c>
      <c r="AI38" s="25">
        <v>71.7</v>
      </c>
      <c r="AJ38" s="25">
        <v>27.36</v>
      </c>
      <c r="AK38" s="28">
        <f t="shared" si="10"/>
        <v>49.53</v>
      </c>
      <c r="AL38" s="25">
        <v>45.28</v>
      </c>
      <c r="AM38" s="25">
        <v>45.28</v>
      </c>
      <c r="AN38" s="25">
        <v>43.4</v>
      </c>
      <c r="AO38" s="28">
        <f t="shared" si="11"/>
        <v>44.653333333333336</v>
      </c>
      <c r="AP38" s="25">
        <v>62.26</v>
      </c>
      <c r="AQ38" s="25">
        <v>18.87</v>
      </c>
      <c r="AR38" s="28">
        <f t="shared" si="12"/>
        <v>40.564999999999998</v>
      </c>
      <c r="AS38" s="68">
        <f t="shared" si="13"/>
        <v>56.17166666666666</v>
      </c>
      <c r="AT38" s="25">
        <v>76.34</v>
      </c>
      <c r="AU38" s="25">
        <v>59.14</v>
      </c>
      <c r="AV38" s="25">
        <v>50.54</v>
      </c>
      <c r="AW38" s="25">
        <v>63.44</v>
      </c>
      <c r="AX38" s="28">
        <f t="shared" si="14"/>
        <v>56.989999999999995</v>
      </c>
      <c r="AY38" s="25">
        <v>60.22</v>
      </c>
      <c r="AZ38" s="25">
        <v>70.97</v>
      </c>
      <c r="BA38" s="25">
        <v>81.72</v>
      </c>
      <c r="BB38" s="28">
        <f t="shared" si="15"/>
        <v>76.344999999999999</v>
      </c>
      <c r="BC38" s="25">
        <v>68.819999999999993</v>
      </c>
      <c r="BD38" s="25">
        <v>34.950000000000003</v>
      </c>
      <c r="BE38" s="28">
        <f t="shared" si="16"/>
        <v>51.884999999999998</v>
      </c>
      <c r="BF38" s="25">
        <v>19.350000000000001</v>
      </c>
      <c r="BG38" s="25">
        <v>65.05</v>
      </c>
      <c r="BH38" s="25">
        <v>47.31</v>
      </c>
      <c r="BI38" s="25">
        <v>74.19</v>
      </c>
      <c r="BJ38" s="25">
        <v>58.06</v>
      </c>
      <c r="BK38" s="28">
        <f t="shared" si="17"/>
        <v>66.125</v>
      </c>
      <c r="BL38" s="25">
        <v>61.29</v>
      </c>
      <c r="BM38" s="25">
        <v>76.88</v>
      </c>
      <c r="BN38" s="28">
        <f t="shared" si="18"/>
        <v>69.084999999999994</v>
      </c>
      <c r="BO38" s="25">
        <v>69.89</v>
      </c>
      <c r="BP38" s="25">
        <v>67.739999999999995</v>
      </c>
      <c r="BQ38" s="28">
        <f t="shared" si="19"/>
        <v>68.814999999999998</v>
      </c>
      <c r="BR38" s="25">
        <v>34.409999999999997</v>
      </c>
      <c r="BS38" s="68">
        <f t="shared" si="20"/>
        <v>59.721250000000019</v>
      </c>
      <c r="BT38" s="113">
        <v>54.74</v>
      </c>
      <c r="BU38" s="113">
        <v>43.1</v>
      </c>
      <c r="BV38" s="114">
        <f t="shared" si="21"/>
        <v>48.92</v>
      </c>
      <c r="BW38" s="113">
        <v>67.239999999999995</v>
      </c>
      <c r="BX38" s="113">
        <v>61.21</v>
      </c>
      <c r="BY38" s="114">
        <f t="shared" si="22"/>
        <v>64.224999999999994</v>
      </c>
      <c r="BZ38" s="33">
        <f t="shared" si="23"/>
        <v>56.572499999999998</v>
      </c>
      <c r="CA38" s="25">
        <v>47.17</v>
      </c>
      <c r="CB38" s="25">
        <v>70.75</v>
      </c>
      <c r="CC38" s="114">
        <f t="shared" si="24"/>
        <v>58.96</v>
      </c>
      <c r="CD38" s="25">
        <v>68.87</v>
      </c>
      <c r="CE38" s="25">
        <v>43.4</v>
      </c>
      <c r="CF38" s="114">
        <f t="shared" si="25"/>
        <v>56.135000000000005</v>
      </c>
      <c r="CG38" s="33">
        <f t="shared" si="26"/>
        <v>57.547499999999999</v>
      </c>
      <c r="CH38" s="25">
        <v>46.24</v>
      </c>
      <c r="CI38" s="25">
        <v>56.45</v>
      </c>
      <c r="CJ38" s="28">
        <f t="shared" si="27"/>
        <v>51.344999999999999</v>
      </c>
      <c r="CK38" s="25">
        <v>75.27</v>
      </c>
      <c r="CL38" s="25">
        <v>76.34</v>
      </c>
      <c r="CM38" s="28">
        <f t="shared" si="28"/>
        <v>75.805000000000007</v>
      </c>
      <c r="CN38" s="25">
        <v>50.54</v>
      </c>
      <c r="CO38" s="25">
        <v>70.97</v>
      </c>
      <c r="CP38" s="25">
        <v>74.19</v>
      </c>
      <c r="CQ38" s="28">
        <f t="shared" si="29"/>
        <v>65.233333333333334</v>
      </c>
      <c r="CR38" s="25">
        <v>49.46</v>
      </c>
      <c r="CS38" s="25">
        <v>26.34</v>
      </c>
      <c r="CT38" s="25">
        <v>39.78</v>
      </c>
      <c r="CU38" s="28">
        <f t="shared" si="30"/>
        <v>38.526666666666664</v>
      </c>
      <c r="CV38" s="78">
        <f t="shared" si="31"/>
        <v>57.727499999999999</v>
      </c>
    </row>
    <row r="39" spans="1:100" x14ac:dyDescent="0.25">
      <c r="A39" s="20" t="s">
        <v>34</v>
      </c>
      <c r="B39" s="63"/>
      <c r="C39" s="63"/>
      <c r="D39" s="63"/>
      <c r="E39" s="63"/>
      <c r="F39" s="119"/>
      <c r="G39" s="63"/>
      <c r="H39" s="63"/>
      <c r="I39" s="119"/>
      <c r="J39" s="63"/>
      <c r="K39" s="63"/>
      <c r="L39" s="119"/>
      <c r="M39" s="63"/>
      <c r="N39" s="63"/>
      <c r="O39" s="119"/>
      <c r="P39" s="63"/>
      <c r="Q39" s="63"/>
      <c r="R39" s="63"/>
      <c r="S39" s="119"/>
      <c r="T39" s="63"/>
      <c r="U39" s="63"/>
      <c r="V39" s="119"/>
      <c r="W39" s="141"/>
      <c r="X39" s="25">
        <v>45</v>
      </c>
      <c r="Y39" s="25">
        <v>72.5</v>
      </c>
      <c r="Z39" s="25">
        <v>50</v>
      </c>
      <c r="AA39" s="25">
        <v>60</v>
      </c>
      <c r="AB39" s="28">
        <f t="shared" si="7"/>
        <v>55</v>
      </c>
      <c r="AC39" s="25">
        <v>55</v>
      </c>
      <c r="AD39" s="25">
        <v>37.5</v>
      </c>
      <c r="AE39" s="28">
        <f t="shared" si="8"/>
        <v>46.25</v>
      </c>
      <c r="AF39" s="25">
        <v>85</v>
      </c>
      <c r="AG39" s="25">
        <v>10</v>
      </c>
      <c r="AH39" s="28">
        <f t="shared" si="9"/>
        <v>47.5</v>
      </c>
      <c r="AI39" s="25">
        <v>50</v>
      </c>
      <c r="AJ39" s="25">
        <v>27.5</v>
      </c>
      <c r="AK39" s="28">
        <f t="shared" si="10"/>
        <v>38.75</v>
      </c>
      <c r="AL39" s="25">
        <v>65</v>
      </c>
      <c r="AM39" s="25">
        <v>80</v>
      </c>
      <c r="AN39" s="25">
        <v>90</v>
      </c>
      <c r="AO39" s="28">
        <f t="shared" si="11"/>
        <v>78.333333333333329</v>
      </c>
      <c r="AP39" s="25">
        <v>25</v>
      </c>
      <c r="AQ39" s="25">
        <v>30</v>
      </c>
      <c r="AR39" s="28">
        <f t="shared" si="12"/>
        <v>27.5</v>
      </c>
      <c r="AS39" s="68">
        <f t="shared" si="13"/>
        <v>51.354166666666664</v>
      </c>
      <c r="AT39" s="25">
        <v>89.04</v>
      </c>
      <c r="AU39" s="25">
        <v>48.63</v>
      </c>
      <c r="AV39" s="25">
        <v>73.290000000000006</v>
      </c>
      <c r="AW39" s="25">
        <v>65.069999999999993</v>
      </c>
      <c r="AX39" s="28">
        <f t="shared" si="14"/>
        <v>69.180000000000007</v>
      </c>
      <c r="AY39" s="25">
        <v>71.92</v>
      </c>
      <c r="AZ39" s="25">
        <v>83.56</v>
      </c>
      <c r="BA39" s="25">
        <v>76.709999999999994</v>
      </c>
      <c r="BB39" s="28">
        <f t="shared" si="15"/>
        <v>80.134999999999991</v>
      </c>
      <c r="BC39" s="25">
        <v>69.86</v>
      </c>
      <c r="BD39" s="25">
        <v>63.7</v>
      </c>
      <c r="BE39" s="28">
        <f t="shared" si="16"/>
        <v>66.78</v>
      </c>
      <c r="BF39" s="25">
        <v>50</v>
      </c>
      <c r="BG39" s="25">
        <v>57.53</v>
      </c>
      <c r="BH39" s="25">
        <v>45.21</v>
      </c>
      <c r="BI39" s="25">
        <v>69.86</v>
      </c>
      <c r="BJ39" s="25">
        <v>56.16</v>
      </c>
      <c r="BK39" s="28">
        <f t="shared" si="17"/>
        <v>63.01</v>
      </c>
      <c r="BL39" s="25">
        <v>84.93</v>
      </c>
      <c r="BM39" s="25">
        <v>71.92</v>
      </c>
      <c r="BN39" s="28">
        <f t="shared" si="18"/>
        <v>78.425000000000011</v>
      </c>
      <c r="BO39" s="25">
        <v>75.34</v>
      </c>
      <c r="BP39" s="25">
        <v>72.599999999999994</v>
      </c>
      <c r="BQ39" s="28">
        <f t="shared" si="19"/>
        <v>73.97</v>
      </c>
      <c r="BR39" s="25">
        <v>39.04</v>
      </c>
      <c r="BS39" s="68">
        <f t="shared" si="20"/>
        <v>66.152500000000018</v>
      </c>
      <c r="BT39" s="118"/>
      <c r="BU39" s="118"/>
      <c r="BV39" s="143"/>
      <c r="BW39" s="118"/>
      <c r="BX39" s="118"/>
      <c r="BY39" s="143"/>
      <c r="BZ39" s="125"/>
      <c r="CA39" s="25">
        <v>60</v>
      </c>
      <c r="CB39" s="25">
        <v>70</v>
      </c>
      <c r="CC39" s="114">
        <f t="shared" si="24"/>
        <v>65</v>
      </c>
      <c r="CD39" s="25">
        <v>67.5</v>
      </c>
      <c r="CE39" s="25">
        <v>35</v>
      </c>
      <c r="CF39" s="114">
        <f t="shared" si="25"/>
        <v>51.25</v>
      </c>
      <c r="CG39" s="33">
        <f t="shared" si="26"/>
        <v>58.125</v>
      </c>
      <c r="CH39" s="25">
        <v>63.7</v>
      </c>
      <c r="CI39" s="25">
        <v>65.75</v>
      </c>
      <c r="CJ39" s="28">
        <f t="shared" si="27"/>
        <v>64.724999999999994</v>
      </c>
      <c r="CK39" s="25">
        <v>68.489999999999995</v>
      </c>
      <c r="CL39" s="25">
        <v>61.64</v>
      </c>
      <c r="CM39" s="28">
        <f t="shared" si="28"/>
        <v>65.064999999999998</v>
      </c>
      <c r="CN39" s="25">
        <v>82.19</v>
      </c>
      <c r="CO39" s="25">
        <v>73.97</v>
      </c>
      <c r="CP39" s="25">
        <v>82.19</v>
      </c>
      <c r="CQ39" s="28">
        <f t="shared" si="29"/>
        <v>79.45</v>
      </c>
      <c r="CR39" s="25">
        <v>67.12</v>
      </c>
      <c r="CS39" s="25">
        <v>58.9</v>
      </c>
      <c r="CT39" s="25">
        <v>55.48</v>
      </c>
      <c r="CU39" s="28">
        <f t="shared" si="30"/>
        <v>60.5</v>
      </c>
      <c r="CV39" s="78">
        <f t="shared" si="31"/>
        <v>67.435000000000002</v>
      </c>
    </row>
    <row r="40" spans="1:100" ht="15.75" thickBot="1" x14ac:dyDescent="0.3">
      <c r="A40" s="21" t="s">
        <v>35</v>
      </c>
      <c r="B40" s="27">
        <v>96.67</v>
      </c>
      <c r="C40" s="27">
        <v>35</v>
      </c>
      <c r="D40" s="27">
        <v>35</v>
      </c>
      <c r="E40" s="27">
        <v>51.67</v>
      </c>
      <c r="F40" s="29">
        <f t="shared" si="0"/>
        <v>43.335000000000001</v>
      </c>
      <c r="G40" s="27">
        <v>38.33</v>
      </c>
      <c r="H40" s="27">
        <v>26.67</v>
      </c>
      <c r="I40" s="29">
        <f t="shared" si="1"/>
        <v>32.5</v>
      </c>
      <c r="J40" s="27">
        <v>66.67</v>
      </c>
      <c r="K40" s="27">
        <v>56.67</v>
      </c>
      <c r="L40" s="29">
        <f t="shared" si="2"/>
        <v>61.67</v>
      </c>
      <c r="M40" s="27">
        <v>63.33</v>
      </c>
      <c r="N40" s="27">
        <v>25</v>
      </c>
      <c r="O40" s="29">
        <f t="shared" si="3"/>
        <v>44.164999999999999</v>
      </c>
      <c r="P40" s="27">
        <v>66.67</v>
      </c>
      <c r="Q40" s="27">
        <v>50</v>
      </c>
      <c r="R40" s="27">
        <v>33.33</v>
      </c>
      <c r="S40" s="29">
        <f t="shared" si="4"/>
        <v>50</v>
      </c>
      <c r="T40" s="27">
        <v>43.33</v>
      </c>
      <c r="U40" s="27">
        <v>43.33</v>
      </c>
      <c r="V40" s="29">
        <f t="shared" si="5"/>
        <v>43.33</v>
      </c>
      <c r="W40" s="87">
        <f t="shared" si="6"/>
        <v>50.833750000000002</v>
      </c>
      <c r="X40" s="27">
        <v>86.89</v>
      </c>
      <c r="Y40" s="27">
        <v>62.3</v>
      </c>
      <c r="Z40" s="27">
        <v>43.44</v>
      </c>
      <c r="AA40" s="27">
        <v>50</v>
      </c>
      <c r="AB40" s="29">
        <f t="shared" si="7"/>
        <v>46.72</v>
      </c>
      <c r="AC40" s="27">
        <v>72.13</v>
      </c>
      <c r="AD40" s="27">
        <v>36.07</v>
      </c>
      <c r="AE40" s="29">
        <f t="shared" si="8"/>
        <v>54.099999999999994</v>
      </c>
      <c r="AF40" s="27">
        <v>80.33</v>
      </c>
      <c r="AG40" s="27">
        <v>68.849999999999994</v>
      </c>
      <c r="AH40" s="29">
        <f t="shared" si="9"/>
        <v>74.59</v>
      </c>
      <c r="AI40" s="27">
        <v>65.569999999999993</v>
      </c>
      <c r="AJ40" s="27">
        <v>35.25</v>
      </c>
      <c r="AK40" s="29">
        <f t="shared" si="10"/>
        <v>50.41</v>
      </c>
      <c r="AL40" s="27">
        <v>60.66</v>
      </c>
      <c r="AM40" s="27">
        <v>49.18</v>
      </c>
      <c r="AN40" s="27">
        <v>59.84</v>
      </c>
      <c r="AO40" s="29">
        <f t="shared" si="11"/>
        <v>56.56</v>
      </c>
      <c r="AP40" s="27">
        <v>59.02</v>
      </c>
      <c r="AQ40" s="27">
        <v>29.51</v>
      </c>
      <c r="AR40" s="29">
        <f t="shared" si="12"/>
        <v>44.265000000000001</v>
      </c>
      <c r="AS40" s="87">
        <f t="shared" si="13"/>
        <v>59.479374999999997</v>
      </c>
      <c r="AT40" s="27">
        <v>85.39</v>
      </c>
      <c r="AU40" s="27">
        <v>59.55</v>
      </c>
      <c r="AV40" s="27">
        <v>53.37</v>
      </c>
      <c r="AW40" s="27">
        <v>41.57</v>
      </c>
      <c r="AX40" s="29">
        <f t="shared" si="14"/>
        <v>47.47</v>
      </c>
      <c r="AY40" s="27">
        <v>58.43</v>
      </c>
      <c r="AZ40" s="27">
        <v>68.540000000000006</v>
      </c>
      <c r="BA40" s="27">
        <v>68.540000000000006</v>
      </c>
      <c r="BB40" s="29">
        <f t="shared" si="15"/>
        <v>68.540000000000006</v>
      </c>
      <c r="BC40" s="27">
        <v>59.55</v>
      </c>
      <c r="BD40" s="27">
        <v>39.33</v>
      </c>
      <c r="BE40" s="29">
        <f t="shared" si="16"/>
        <v>49.44</v>
      </c>
      <c r="BF40" s="27">
        <v>35.39</v>
      </c>
      <c r="BG40" s="27">
        <v>58.43</v>
      </c>
      <c r="BH40" s="27">
        <v>43.82</v>
      </c>
      <c r="BI40" s="27">
        <v>60.67</v>
      </c>
      <c r="BJ40" s="27">
        <v>37.64</v>
      </c>
      <c r="BK40" s="29">
        <f t="shared" si="17"/>
        <v>49.155000000000001</v>
      </c>
      <c r="BL40" s="27">
        <v>56.18</v>
      </c>
      <c r="BM40" s="27">
        <v>64.61</v>
      </c>
      <c r="BN40" s="29">
        <f t="shared" si="18"/>
        <v>60.394999999999996</v>
      </c>
      <c r="BO40" s="27">
        <v>68.540000000000006</v>
      </c>
      <c r="BP40" s="27">
        <v>66.290000000000006</v>
      </c>
      <c r="BQ40" s="29">
        <f t="shared" si="19"/>
        <v>67.415000000000006</v>
      </c>
      <c r="BR40" s="27">
        <v>32.020000000000003</v>
      </c>
      <c r="BS40" s="87">
        <f t="shared" si="20"/>
        <v>56.952083333333327</v>
      </c>
      <c r="BT40" s="127">
        <v>23.33</v>
      </c>
      <c r="BU40" s="127">
        <v>51.67</v>
      </c>
      <c r="BV40" s="128">
        <f t="shared" si="21"/>
        <v>37.5</v>
      </c>
      <c r="BW40" s="127">
        <v>75</v>
      </c>
      <c r="BX40" s="127">
        <v>26.67</v>
      </c>
      <c r="BY40" s="128">
        <f t="shared" si="22"/>
        <v>50.835000000000001</v>
      </c>
      <c r="BZ40" s="39">
        <f t="shared" si="23"/>
        <v>44.167500000000004</v>
      </c>
      <c r="CA40" s="27">
        <v>72.13</v>
      </c>
      <c r="CB40" s="27">
        <v>63.11</v>
      </c>
      <c r="CC40" s="128">
        <f t="shared" si="24"/>
        <v>67.62</v>
      </c>
      <c r="CD40" s="27">
        <v>68.03</v>
      </c>
      <c r="CE40" s="27">
        <v>31.15</v>
      </c>
      <c r="CF40" s="128">
        <f t="shared" si="25"/>
        <v>49.59</v>
      </c>
      <c r="CG40" s="39">
        <f t="shared" si="26"/>
        <v>58.605000000000004</v>
      </c>
      <c r="CH40" s="27">
        <v>50</v>
      </c>
      <c r="CI40" s="27">
        <v>51.12</v>
      </c>
      <c r="CJ40" s="29">
        <f t="shared" si="27"/>
        <v>50.56</v>
      </c>
      <c r="CK40" s="27">
        <v>48.31</v>
      </c>
      <c r="CL40" s="27">
        <v>41.57</v>
      </c>
      <c r="CM40" s="29">
        <f t="shared" si="28"/>
        <v>44.94</v>
      </c>
      <c r="CN40" s="27">
        <v>60.67</v>
      </c>
      <c r="CO40" s="27">
        <v>61.8</v>
      </c>
      <c r="CP40" s="27">
        <v>70.790000000000006</v>
      </c>
      <c r="CQ40" s="29">
        <f t="shared" si="29"/>
        <v>64.42</v>
      </c>
      <c r="CR40" s="27">
        <v>29.78</v>
      </c>
      <c r="CS40" s="27">
        <v>32.58</v>
      </c>
      <c r="CT40" s="27">
        <v>21.91</v>
      </c>
      <c r="CU40" s="29">
        <f t="shared" si="30"/>
        <v>28.09</v>
      </c>
      <c r="CV40" s="131">
        <f t="shared" si="31"/>
        <v>47.002500000000005</v>
      </c>
    </row>
    <row r="42" spans="1:100" x14ac:dyDescent="0.25">
      <c r="B42" s="118"/>
      <c r="C42" t="s">
        <v>168</v>
      </c>
    </row>
  </sheetData>
  <mergeCells count="9">
    <mergeCell ref="B1:CV1"/>
    <mergeCell ref="B2:BS2"/>
    <mergeCell ref="BT2:CV2"/>
    <mergeCell ref="CH3:CV3"/>
    <mergeCell ref="B3:W3"/>
    <mergeCell ref="X3:AS3"/>
    <mergeCell ref="AT3:BS3"/>
    <mergeCell ref="BT3:BZ3"/>
    <mergeCell ref="CA3:CG3"/>
  </mergeCells>
  <phoneticPr fontId="11" type="noConversion"/>
  <conditionalFormatting sqref="B5:BS9 B40:BS40 X39:BS39 B35:BS35 X34:BS34 B26:BS33 AT25:BS25 B22:BS24 AT21:BS21 B11:BS12 X10:BS10 B37:BS38 B36:W36 AT36:BS36 B15:BS19 B13:W14 AT13:BS14 B20:AS20">
    <cfRule type="cellIs" dxfId="3" priority="3" operator="greaterThan">
      <formula>89.44</formula>
    </cfRule>
    <cfRule type="cellIs" dxfId="2" priority="4" operator="lessThan">
      <formula>59.44</formula>
    </cfRule>
  </conditionalFormatting>
  <conditionalFormatting sqref="BT5:CV6 BT40:CV40 CA39:CV39 BT37:CV38 BT36:BZ36 CH36:CV36 BT35:CV35 CA34:CV34 BT26:CV33 CH25:CV25 BT22:CV24 CH21:CV21 BT15:CV19 BT13:BZ14 CH13:CV14 BT8:CV9 BT7:BZ7 CH7:CV7 BT11:CV12 CA10:CV10 BT20:CG20">
    <cfRule type="cellIs" dxfId="1" priority="1" operator="greaterThan">
      <formula>59.44</formula>
    </cfRule>
    <cfRule type="cellIs" dxfId="0" priority="2" operator="lessThan">
      <formula>39.44</formula>
    </cfRule>
  </conditionalFormatting>
  <pageMargins left="0.7" right="0.7" top="0.75" bottom="0.75" header="0.3" footer="0.3"/>
  <ignoredErrors>
    <ignoredError sqref="F5:F9 F11:F40 W5:W9 W11:W20 W22:W24 W26:W27 W29:W33 W35:W38 W40 AB5:AB6 AS5:AS6 AB8:AB12 AS8:AS12 AB15 AS15 AB17:AB20 AS17:AS20 AB22:AB24 AS22:AS24 AB26:AB35 AS26:AS35 AB37:AB40 AS37:AS40 AX5:AX19 BB5:BB19 BK5:BK19 AX21:AX40 BB21:BB40 BK21:BK40 BS5:BS19 BS21:BS40" formulaRange="1"/>
    <ignoredError sqref="AT4:AU4 AY4 BF4:BH4 BR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свод</vt:lpstr>
      <vt:lpstr>5 класс</vt:lpstr>
      <vt:lpstr>6 класс</vt:lpstr>
      <vt:lpstr>7 класс</vt:lpstr>
      <vt:lpstr>8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dcterms:created xsi:type="dcterms:W3CDTF">2015-06-05T18:19:34Z</dcterms:created>
  <dcterms:modified xsi:type="dcterms:W3CDTF">2025-07-03T22:36:19Z</dcterms:modified>
</cp:coreProperties>
</file>